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Лист1!$B$3:$AL$128</definedName>
  </definedNames>
  <calcPr calcId="162913"/>
</workbook>
</file>

<file path=xl/calcChain.xml><?xml version="1.0" encoding="utf-8"?>
<calcChain xmlns="http://schemas.openxmlformats.org/spreadsheetml/2006/main">
  <c r="AD75" i="1" l="1"/>
  <c r="AD92" i="1" l="1"/>
  <c r="AD67" i="1"/>
  <c r="AD66" i="1"/>
  <c r="AD77" i="1" l="1"/>
  <c r="AD74" i="1" l="1"/>
  <c r="AD49" i="1" l="1"/>
  <c r="P77" i="1" l="1"/>
  <c r="AD36" i="1" l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8" i="1"/>
  <c r="AD39" i="1"/>
  <c r="AD40" i="1"/>
  <c r="AD41" i="1"/>
  <c r="AD42" i="1"/>
  <c r="AD43" i="1"/>
  <c r="AD44" i="1"/>
  <c r="AD45" i="1"/>
  <c r="AD46" i="1"/>
  <c r="AD47" i="1"/>
  <c r="AD48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8" i="1"/>
  <c r="AD69" i="1"/>
  <c r="AD70" i="1"/>
  <c r="AD71" i="1"/>
  <c r="AD72" i="1"/>
  <c r="AD73" i="1"/>
  <c r="AD76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4" i="1"/>
  <c r="X10" i="1" l="1"/>
  <c r="X12" i="1"/>
  <c r="X13" i="1"/>
  <c r="X14" i="1"/>
  <c r="X15" i="1"/>
  <c r="X16" i="1"/>
  <c r="X17" i="1"/>
  <c r="X19" i="1"/>
  <c r="X20" i="1"/>
  <c r="X29" i="1"/>
  <c r="X33" i="1"/>
  <c r="X38" i="1"/>
  <c r="X46" i="1"/>
  <c r="X47" i="1"/>
  <c r="X48" i="1"/>
  <c r="X50" i="1"/>
  <c r="X51" i="1"/>
  <c r="X52" i="1"/>
  <c r="X53" i="1"/>
  <c r="X54" i="1"/>
  <c r="X58" i="1"/>
  <c r="X59" i="1"/>
  <c r="X61" i="1"/>
  <c r="X62" i="1"/>
  <c r="X63" i="1"/>
  <c r="X65" i="1"/>
  <c r="X66" i="1"/>
  <c r="X74" i="1"/>
  <c r="X76" i="1"/>
  <c r="X78" i="1"/>
  <c r="X83" i="1"/>
  <c r="X84" i="1"/>
  <c r="X86" i="1"/>
  <c r="X87" i="1"/>
  <c r="X98" i="1"/>
  <c r="X99" i="1"/>
  <c r="X100" i="1"/>
  <c r="X103" i="1"/>
  <c r="X116" i="1"/>
  <c r="X117" i="1"/>
  <c r="X118" i="1"/>
  <c r="X120" i="1"/>
  <c r="X121" i="1"/>
  <c r="X122" i="1"/>
  <c r="X124" i="1"/>
  <c r="X125" i="1"/>
  <c r="U35" i="1" l="1"/>
  <c r="V35" i="1" s="1"/>
  <c r="W35" i="1" s="1"/>
  <c r="X35" i="1" l="1"/>
  <c r="T12" i="1" l="1"/>
  <c r="T33" i="1"/>
  <c r="T83" i="1"/>
  <c r="T86" i="1"/>
  <c r="T106" i="1"/>
  <c r="S4" i="1"/>
  <c r="S5" i="1"/>
  <c r="S6" i="1"/>
  <c r="S7" i="1"/>
  <c r="S8" i="1"/>
  <c r="S9" i="1"/>
  <c r="S10" i="1"/>
  <c r="S11" i="1"/>
  <c r="S13" i="1"/>
  <c r="S15" i="1"/>
  <c r="S16" i="1"/>
  <c r="S17" i="1"/>
  <c r="S18" i="1"/>
  <c r="S20" i="1"/>
  <c r="S21" i="1"/>
  <c r="S22" i="1"/>
  <c r="S23" i="1"/>
  <c r="S24" i="1"/>
  <c r="S25" i="1"/>
  <c r="S26" i="1"/>
  <c r="S27" i="1"/>
  <c r="S28" i="1"/>
  <c r="S30" i="1"/>
  <c r="S31" i="1"/>
  <c r="S32" i="1"/>
  <c r="S34" i="1"/>
  <c r="S38" i="1"/>
  <c r="S39" i="1"/>
  <c r="S40" i="1"/>
  <c r="S41" i="1"/>
  <c r="S42" i="1"/>
  <c r="S43" i="1"/>
  <c r="S44" i="1"/>
  <c r="S45" i="1"/>
  <c r="S46" i="1"/>
  <c r="S47" i="1"/>
  <c r="S48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8" i="1"/>
  <c r="T68" i="1" s="1"/>
  <c r="S69" i="1"/>
  <c r="S70" i="1"/>
  <c r="S71" i="1"/>
  <c r="S72" i="1"/>
  <c r="T72" i="1" s="1"/>
  <c r="S73" i="1"/>
  <c r="S74" i="1"/>
  <c r="S75" i="1"/>
  <c r="S76" i="1"/>
  <c r="S78" i="1"/>
  <c r="S79" i="1"/>
  <c r="S80" i="1"/>
  <c r="S81" i="1"/>
  <c r="S82" i="1"/>
  <c r="S84" i="1"/>
  <c r="S85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7" i="1"/>
  <c r="S108" i="1"/>
  <c r="S109" i="1"/>
  <c r="T109" i="1" s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P55" i="1"/>
  <c r="P56" i="1"/>
  <c r="P57" i="1"/>
  <c r="P58" i="1"/>
  <c r="P59" i="1"/>
  <c r="P60" i="1"/>
  <c r="P61" i="1"/>
  <c r="P62" i="1"/>
  <c r="P63" i="1"/>
  <c r="P64" i="1"/>
  <c r="P65" i="1"/>
  <c r="P66" i="1"/>
  <c r="P68" i="1"/>
  <c r="P69" i="1"/>
  <c r="P70" i="1"/>
  <c r="P71" i="1"/>
  <c r="P72" i="1"/>
  <c r="P73" i="1"/>
  <c r="P74" i="1"/>
  <c r="P75" i="1"/>
  <c r="P76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8" i="1"/>
  <c r="P51" i="1"/>
  <c r="P52" i="1"/>
  <c r="P53" i="1"/>
  <c r="P54" i="1"/>
  <c r="P50" i="1"/>
  <c r="P16" i="1"/>
  <c r="P17" i="1"/>
  <c r="P20" i="1"/>
  <c r="P15" i="1"/>
  <c r="P4" i="1"/>
  <c r="N5" i="1"/>
  <c r="N6" i="1"/>
  <c r="N7" i="1"/>
  <c r="N11" i="1"/>
  <c r="N13" i="1"/>
  <c r="N15" i="1"/>
  <c r="N16" i="1"/>
  <c r="N21" i="1"/>
  <c r="N22" i="1"/>
  <c r="N24" i="1"/>
  <c r="N25" i="1"/>
  <c r="N27" i="1"/>
  <c r="N28" i="1"/>
  <c r="N30" i="1"/>
  <c r="N32" i="1"/>
  <c r="N38" i="1"/>
  <c r="N41" i="1"/>
  <c r="N42" i="1"/>
  <c r="N43" i="1"/>
  <c r="N46" i="1"/>
  <c r="N47" i="1"/>
  <c r="N55" i="1"/>
  <c r="N58" i="1"/>
  <c r="N59" i="1"/>
  <c r="N61" i="1"/>
  <c r="N62" i="1"/>
  <c r="N65" i="1"/>
  <c r="N69" i="1"/>
  <c r="N70" i="1"/>
  <c r="N71" i="1"/>
  <c r="N72" i="1"/>
  <c r="N73" i="1"/>
  <c r="N74" i="1"/>
  <c r="N76" i="1"/>
  <c r="N78" i="1"/>
  <c r="N79" i="1"/>
  <c r="N81" i="1"/>
  <c r="N82" i="1"/>
  <c r="N83" i="1"/>
  <c r="N85" i="1"/>
  <c r="N86" i="1"/>
  <c r="N87" i="1"/>
  <c r="N89" i="1"/>
  <c r="N92" i="1"/>
  <c r="N93" i="1"/>
  <c r="N94" i="1"/>
  <c r="N96" i="1"/>
  <c r="N97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4" i="1"/>
  <c r="N116" i="1"/>
  <c r="N117" i="1"/>
  <c r="N120" i="1"/>
  <c r="N121" i="1"/>
  <c r="N123" i="1"/>
  <c r="N124" i="1"/>
  <c r="N125" i="1"/>
  <c r="N4" i="1"/>
  <c r="N10" i="1"/>
  <c r="N17" i="1"/>
  <c r="N18" i="1"/>
  <c r="N23" i="1"/>
  <c r="N26" i="1"/>
  <c r="N39" i="1"/>
  <c r="N52" i="1"/>
  <c r="N53" i="1"/>
  <c r="N66" i="1"/>
  <c r="N84" i="1"/>
  <c r="N95" i="1"/>
  <c r="N98" i="1"/>
  <c r="N113" i="1"/>
  <c r="N118" i="1"/>
  <c r="N8" i="1"/>
  <c r="N9" i="1"/>
  <c r="N20" i="1"/>
  <c r="N31" i="1"/>
  <c r="N34" i="1"/>
  <c r="N35" i="1"/>
  <c r="N40" i="1"/>
  <c r="N44" i="1"/>
  <c r="N45" i="1"/>
  <c r="N48" i="1"/>
  <c r="N50" i="1"/>
  <c r="N51" i="1"/>
  <c r="N54" i="1"/>
  <c r="N56" i="1"/>
  <c r="N57" i="1"/>
  <c r="N60" i="1"/>
  <c r="N63" i="1"/>
  <c r="N64" i="1"/>
  <c r="N68" i="1"/>
  <c r="N75" i="1"/>
  <c r="N80" i="1"/>
  <c r="N88" i="1"/>
  <c r="N90" i="1"/>
  <c r="N91" i="1"/>
  <c r="N112" i="1"/>
  <c r="N115" i="1"/>
  <c r="N119" i="1"/>
  <c r="N122" i="1"/>
  <c r="U72" i="1" l="1"/>
  <c r="V72" i="1" s="1"/>
  <c r="W72" i="1" s="1"/>
  <c r="U68" i="1"/>
  <c r="V68" i="1" s="1"/>
  <c r="W68" i="1" s="1"/>
  <c r="U83" i="1"/>
  <c r="V83" i="1" s="1"/>
  <c r="U106" i="1"/>
  <c r="V106" i="1" s="1"/>
  <c r="W106" i="1" s="1"/>
  <c r="U86" i="1"/>
  <c r="V86" i="1" s="1"/>
  <c r="U12" i="1"/>
  <c r="V12" i="1" s="1"/>
  <c r="U33" i="1"/>
  <c r="U109" i="1"/>
  <c r="V109" i="1" s="1"/>
  <c r="W109" i="1" s="1"/>
  <c r="T53" i="1"/>
  <c r="T115" i="1"/>
  <c r="T84" i="1"/>
  <c r="T56" i="1"/>
  <c r="T42" i="1"/>
  <c r="T122" i="1"/>
  <c r="T76" i="1"/>
  <c r="T60" i="1"/>
  <c r="T46" i="1"/>
  <c r="T5" i="1"/>
  <c r="T81" i="1"/>
  <c r="T63" i="1"/>
  <c r="T9" i="1"/>
  <c r="T113" i="1"/>
  <c r="T85" i="1"/>
  <c r="T80" i="1"/>
  <c r="T71" i="1"/>
  <c r="T62" i="1"/>
  <c r="T55" i="1"/>
  <c r="T41" i="1"/>
  <c r="T6" i="1"/>
  <c r="T119" i="1"/>
  <c r="T75" i="1"/>
  <c r="T66" i="1"/>
  <c r="T59" i="1"/>
  <c r="T52" i="1"/>
  <c r="T45" i="1"/>
  <c r="T10" i="1"/>
  <c r="T99" i="1"/>
  <c r="T92" i="1"/>
  <c r="T88" i="1"/>
  <c r="T28" i="1"/>
  <c r="T24" i="1"/>
  <c r="T20" i="1"/>
  <c r="T15" i="1"/>
  <c r="T123" i="1"/>
  <c r="T116" i="1"/>
  <c r="T110" i="1"/>
  <c r="T100" i="1"/>
  <c r="T97" i="1"/>
  <c r="T93" i="1"/>
  <c r="T89" i="1"/>
  <c r="T25" i="1"/>
  <c r="T21" i="1"/>
  <c r="T16" i="1"/>
  <c r="T124" i="1"/>
  <c r="T117" i="1"/>
  <c r="T111" i="1"/>
  <c r="T107" i="1"/>
  <c r="T104" i="1"/>
  <c r="T101" i="1"/>
  <c r="T94" i="1"/>
  <c r="T90" i="1"/>
  <c r="T82" i="1"/>
  <c r="T78" i="1"/>
  <c r="T73" i="1"/>
  <c r="T69" i="1"/>
  <c r="T64" i="1"/>
  <c r="T57" i="1"/>
  <c r="T54" i="1"/>
  <c r="T50" i="1"/>
  <c r="T47" i="1"/>
  <c r="T43" i="1"/>
  <c r="T39" i="1"/>
  <c r="T30" i="1"/>
  <c r="T26" i="1"/>
  <c r="T22" i="1"/>
  <c r="T17" i="1"/>
  <c r="T13" i="1"/>
  <c r="T7" i="1"/>
  <c r="T103" i="1"/>
  <c r="T96" i="1"/>
  <c r="T32" i="1"/>
  <c r="T120" i="1"/>
  <c r="T125" i="1"/>
  <c r="T121" i="1"/>
  <c r="T118" i="1"/>
  <c r="T114" i="1"/>
  <c r="T112" i="1"/>
  <c r="T108" i="1"/>
  <c r="T105" i="1"/>
  <c r="T102" i="1"/>
  <c r="T98" i="1"/>
  <c r="T95" i="1"/>
  <c r="T91" i="1"/>
  <c r="T87" i="1"/>
  <c r="T79" i="1"/>
  <c r="T74" i="1"/>
  <c r="T70" i="1"/>
  <c r="T65" i="1"/>
  <c r="T61" i="1"/>
  <c r="T58" i="1"/>
  <c r="T51" i="1"/>
  <c r="T48" i="1"/>
  <c r="T44" i="1"/>
  <c r="T40" i="1"/>
  <c r="T34" i="1"/>
  <c r="T31" i="1"/>
  <c r="T27" i="1"/>
  <c r="T23" i="1"/>
  <c r="T18" i="1"/>
  <c r="T11" i="1"/>
  <c r="T8" i="1"/>
  <c r="X72" i="1" l="1"/>
  <c r="X68" i="1"/>
  <c r="X109" i="1"/>
  <c r="U65" i="1"/>
  <c r="V65" i="1" s="1"/>
  <c r="U56" i="1"/>
  <c r="V56" i="1" s="1"/>
  <c r="W56" i="1" s="1"/>
  <c r="U59" i="1"/>
  <c r="V59" i="1" s="1"/>
  <c r="U121" i="1"/>
  <c r="V121" i="1" s="1"/>
  <c r="U30" i="1"/>
  <c r="V30" i="1" s="1"/>
  <c r="W30" i="1" s="1"/>
  <c r="U90" i="1"/>
  <c r="V90" i="1" s="1"/>
  <c r="W90" i="1" s="1"/>
  <c r="U25" i="1"/>
  <c r="V25" i="1" s="1"/>
  <c r="W25" i="1" s="1"/>
  <c r="U123" i="1"/>
  <c r="V123" i="1" s="1"/>
  <c r="W123" i="1" s="1"/>
  <c r="U66" i="1"/>
  <c r="V66" i="1" s="1"/>
  <c r="U9" i="1"/>
  <c r="V9" i="1" s="1"/>
  <c r="W9" i="1" s="1"/>
  <c r="U115" i="1"/>
  <c r="V115" i="1" s="1"/>
  <c r="U114" i="1"/>
  <c r="V114" i="1" s="1"/>
  <c r="W114" i="1" s="1"/>
  <c r="U85" i="1"/>
  <c r="V85" i="1" s="1"/>
  <c r="W85" i="1" s="1"/>
  <c r="U70" i="1"/>
  <c r="V70" i="1" s="1"/>
  <c r="W70" i="1" s="1"/>
  <c r="U116" i="1"/>
  <c r="V116" i="1" s="1"/>
  <c r="U125" i="1"/>
  <c r="V125" i="1" s="1"/>
  <c r="U15" i="1"/>
  <c r="V15" i="1" s="1"/>
  <c r="U75" i="1"/>
  <c r="V75" i="1" s="1"/>
  <c r="W75" i="1" s="1"/>
  <c r="U38" i="1"/>
  <c r="V38" i="1" s="1"/>
  <c r="U16" i="1"/>
  <c r="V16" i="1" s="1"/>
  <c r="U113" i="1"/>
  <c r="V113" i="1" s="1"/>
  <c r="W113" i="1" s="1"/>
  <c r="U120" i="1"/>
  <c r="V120" i="1" s="1"/>
  <c r="U20" i="1"/>
  <c r="V20" i="1" s="1"/>
  <c r="U53" i="1"/>
  <c r="V53" i="1" s="1"/>
  <c r="U18" i="1"/>
  <c r="V18" i="1" s="1"/>
  <c r="W18" i="1" s="1"/>
  <c r="U78" i="1"/>
  <c r="V78" i="1" s="1"/>
  <c r="U118" i="1"/>
  <c r="V118" i="1" s="1"/>
  <c r="U27" i="1"/>
  <c r="V27" i="1" s="1"/>
  <c r="W27" i="1" s="1"/>
  <c r="U31" i="1"/>
  <c r="V31" i="1" s="1"/>
  <c r="W31" i="1" s="1"/>
  <c r="U94" i="1"/>
  <c r="V94" i="1" s="1"/>
  <c r="W94" i="1" s="1"/>
  <c r="U34" i="1"/>
  <c r="V34" i="1" s="1"/>
  <c r="W34" i="1" s="1"/>
  <c r="U43" i="1"/>
  <c r="V43" i="1" s="1"/>
  <c r="W43" i="1" s="1"/>
  <c r="U89" i="1"/>
  <c r="V89" i="1" s="1"/>
  <c r="W89" i="1" s="1"/>
  <c r="U119" i="1"/>
  <c r="V119" i="1" s="1"/>
  <c r="W119" i="1" s="1"/>
  <c r="U91" i="1"/>
  <c r="V91" i="1" s="1"/>
  <c r="W91" i="1" s="1"/>
  <c r="U47" i="1"/>
  <c r="V47" i="1" s="1"/>
  <c r="U104" i="1"/>
  <c r="V104" i="1" s="1"/>
  <c r="W104" i="1" s="1"/>
  <c r="U24" i="1"/>
  <c r="V24" i="1" s="1"/>
  <c r="W24" i="1" s="1"/>
  <c r="U6" i="1"/>
  <c r="V6" i="1" s="1"/>
  <c r="W6" i="1" s="1"/>
  <c r="U81" i="1"/>
  <c r="V81" i="1" s="1"/>
  <c r="W81" i="1" s="1"/>
  <c r="U26" i="1"/>
  <c r="V26" i="1" s="1"/>
  <c r="W26" i="1" s="1"/>
  <c r="U84" i="1"/>
  <c r="V84" i="1" s="1"/>
  <c r="U74" i="1"/>
  <c r="V74" i="1" s="1"/>
  <c r="U79" i="1"/>
  <c r="V79" i="1" s="1"/>
  <c r="W79" i="1" s="1"/>
  <c r="U39" i="1"/>
  <c r="V39" i="1" s="1"/>
  <c r="W39" i="1" s="1"/>
  <c r="U87" i="1"/>
  <c r="V87" i="1" s="1"/>
  <c r="U101" i="1"/>
  <c r="V101" i="1" s="1"/>
  <c r="W101" i="1" s="1"/>
  <c r="U63" i="1"/>
  <c r="V63" i="1" s="1"/>
  <c r="U40" i="1"/>
  <c r="V40" i="1" s="1"/>
  <c r="W40" i="1" s="1"/>
  <c r="U32" i="1"/>
  <c r="V32" i="1" s="1"/>
  <c r="W32" i="1" s="1"/>
  <c r="U44" i="1"/>
  <c r="V44" i="1" s="1"/>
  <c r="W44" i="1" s="1"/>
  <c r="U95" i="1"/>
  <c r="V95" i="1" s="1"/>
  <c r="W95" i="1" s="1"/>
  <c r="U50" i="1"/>
  <c r="V50" i="1" s="1"/>
  <c r="U107" i="1"/>
  <c r="V107" i="1" s="1"/>
  <c r="W107" i="1" s="1"/>
  <c r="U93" i="1"/>
  <c r="V93" i="1" s="1"/>
  <c r="U28" i="1"/>
  <c r="V28" i="1" s="1"/>
  <c r="W28" i="1" s="1"/>
  <c r="U41" i="1"/>
  <c r="V41" i="1" s="1"/>
  <c r="W41" i="1" s="1"/>
  <c r="U5" i="1"/>
  <c r="V5" i="1" s="1"/>
  <c r="W5" i="1" s="1"/>
  <c r="U82" i="1"/>
  <c r="V82" i="1" s="1"/>
  <c r="W82" i="1" s="1"/>
  <c r="U48" i="1"/>
  <c r="V48" i="1" s="1"/>
  <c r="U96" i="1"/>
  <c r="V96" i="1" s="1"/>
  <c r="W96" i="1" s="1"/>
  <c r="U111" i="1"/>
  <c r="V111" i="1" s="1"/>
  <c r="W111" i="1" s="1"/>
  <c r="U88" i="1"/>
  <c r="V88" i="1" s="1"/>
  <c r="W88" i="1" s="1"/>
  <c r="U46" i="1"/>
  <c r="V46" i="1" s="1"/>
  <c r="U51" i="1"/>
  <c r="V51" i="1" s="1"/>
  <c r="U103" i="1"/>
  <c r="V103" i="1" s="1"/>
  <c r="U92" i="1"/>
  <c r="V92" i="1" s="1"/>
  <c r="W92" i="1" s="1"/>
  <c r="U60" i="1"/>
  <c r="V60" i="1" s="1"/>
  <c r="W60" i="1" s="1"/>
  <c r="U7" i="1"/>
  <c r="V7" i="1" s="1"/>
  <c r="W7" i="1" s="1"/>
  <c r="U117" i="1"/>
  <c r="V117" i="1" s="1"/>
  <c r="U99" i="1"/>
  <c r="V99" i="1" s="1"/>
  <c r="U62" i="1"/>
  <c r="V62" i="1" s="1"/>
  <c r="U58" i="1"/>
  <c r="V58" i="1" s="1"/>
  <c r="U13" i="1"/>
  <c r="V13" i="1" s="1"/>
  <c r="U69" i="1"/>
  <c r="V69" i="1" s="1"/>
  <c r="W69" i="1" s="1"/>
  <c r="U10" i="1"/>
  <c r="V10" i="1" s="1"/>
  <c r="U71" i="1"/>
  <c r="V71" i="1" s="1"/>
  <c r="W71" i="1" s="1"/>
  <c r="U122" i="1"/>
  <c r="V122" i="1" s="1"/>
  <c r="U22" i="1"/>
  <c r="V22" i="1" s="1"/>
  <c r="W22" i="1" s="1"/>
  <c r="U52" i="1"/>
  <c r="V52" i="1" s="1"/>
  <c r="U23" i="1"/>
  <c r="V23" i="1" s="1"/>
  <c r="W23" i="1" s="1"/>
  <c r="U21" i="1"/>
  <c r="V21" i="1" s="1"/>
  <c r="W21" i="1" s="1"/>
  <c r="U98" i="1"/>
  <c r="V98" i="1" s="1"/>
  <c r="U54" i="1"/>
  <c r="V54" i="1" s="1"/>
  <c r="U97" i="1"/>
  <c r="V97" i="1" s="1"/>
  <c r="W97" i="1" s="1"/>
  <c r="U102" i="1"/>
  <c r="V102" i="1" s="1"/>
  <c r="W102" i="1" s="1"/>
  <c r="U57" i="1"/>
  <c r="V57" i="1" s="1"/>
  <c r="W57" i="1" s="1"/>
  <c r="U100" i="1"/>
  <c r="V100" i="1" s="1"/>
  <c r="U55" i="1"/>
  <c r="V55" i="1" s="1"/>
  <c r="W55" i="1" s="1"/>
  <c r="U105" i="1"/>
  <c r="V105" i="1" s="1"/>
  <c r="W105" i="1" s="1"/>
  <c r="U64" i="1"/>
  <c r="V64" i="1" s="1"/>
  <c r="W64" i="1" s="1"/>
  <c r="U76" i="1"/>
  <c r="V76" i="1" s="1"/>
  <c r="U8" i="1"/>
  <c r="V8" i="1" s="1"/>
  <c r="W8" i="1" s="1"/>
  <c r="U108" i="1"/>
  <c r="V108" i="1" s="1"/>
  <c r="W108" i="1" s="1"/>
  <c r="U11" i="1"/>
  <c r="V11" i="1" s="1"/>
  <c r="W11" i="1" s="1"/>
  <c r="U61" i="1"/>
  <c r="V61" i="1" s="1"/>
  <c r="U112" i="1"/>
  <c r="V112" i="1" s="1"/>
  <c r="W112" i="1" s="1"/>
  <c r="U17" i="1"/>
  <c r="V17" i="1" s="1"/>
  <c r="U73" i="1"/>
  <c r="V73" i="1" s="1"/>
  <c r="W73" i="1" s="1"/>
  <c r="U124" i="1"/>
  <c r="V124" i="1" s="1"/>
  <c r="U110" i="1"/>
  <c r="V110" i="1" s="1"/>
  <c r="W110" i="1" s="1"/>
  <c r="U45" i="1"/>
  <c r="V45" i="1" s="1"/>
  <c r="W45" i="1" s="1"/>
  <c r="U80" i="1"/>
  <c r="V80" i="1" s="1"/>
  <c r="W80" i="1" s="1"/>
  <c r="U42" i="1"/>
  <c r="V42" i="1" s="1"/>
  <c r="W42" i="1" s="1"/>
  <c r="X45" i="1" l="1"/>
  <c r="X105" i="1"/>
  <c r="X60" i="1"/>
  <c r="X28" i="1"/>
  <c r="X79" i="1"/>
  <c r="X43" i="1"/>
  <c r="X113" i="1"/>
  <c r="X110" i="1"/>
  <c r="X55" i="1"/>
  <c r="X71" i="1"/>
  <c r="X92" i="1"/>
  <c r="X34" i="1"/>
  <c r="X123" i="1"/>
  <c r="X107" i="1"/>
  <c r="X94" i="1"/>
  <c r="X25" i="1"/>
  <c r="X73" i="1"/>
  <c r="X57" i="1"/>
  <c r="X26" i="1"/>
  <c r="X31" i="1"/>
  <c r="X75" i="1"/>
  <c r="X90" i="1"/>
  <c r="X102" i="1"/>
  <c r="X69" i="1"/>
  <c r="X95" i="1"/>
  <c r="X81" i="1"/>
  <c r="X27" i="1"/>
  <c r="X30" i="1"/>
  <c r="X112" i="1"/>
  <c r="X97" i="1"/>
  <c r="X88" i="1"/>
  <c r="X44" i="1"/>
  <c r="X6" i="1"/>
  <c r="X111" i="1"/>
  <c r="X32" i="1"/>
  <c r="X24" i="1"/>
  <c r="X11" i="1"/>
  <c r="X96" i="1"/>
  <c r="X40" i="1"/>
  <c r="X104" i="1"/>
  <c r="X70" i="1"/>
  <c r="X56" i="1"/>
  <c r="X108" i="1"/>
  <c r="X21" i="1"/>
  <c r="X18" i="1"/>
  <c r="X85" i="1"/>
  <c r="X8" i="1"/>
  <c r="X23" i="1"/>
  <c r="X82" i="1"/>
  <c r="X101" i="1"/>
  <c r="X91" i="1"/>
  <c r="X114" i="1"/>
  <c r="X42" i="1"/>
  <c r="X7" i="1"/>
  <c r="X5" i="1"/>
  <c r="X80" i="1"/>
  <c r="X64" i="1"/>
  <c r="X22" i="1"/>
  <c r="X41" i="1"/>
  <c r="X39" i="1"/>
  <c r="X89" i="1"/>
  <c r="X9" i="1"/>
</calcChain>
</file>

<file path=xl/sharedStrings.xml><?xml version="1.0" encoding="utf-8"?>
<sst xmlns="http://schemas.openxmlformats.org/spreadsheetml/2006/main" count="168" uniqueCount="76">
  <si>
    <t>улица</t>
  </si>
  <si>
    <t>№ дома</t>
  </si>
  <si>
    <t>3 Интернационала</t>
  </si>
  <si>
    <t>Луговая</t>
  </si>
  <si>
    <t>Мира</t>
  </si>
  <si>
    <t>Новая</t>
  </si>
  <si>
    <t>6а</t>
  </si>
  <si>
    <t>Родниковая</t>
  </si>
  <si>
    <t>Ульяновская</t>
  </si>
  <si>
    <t>Чапаева</t>
  </si>
  <si>
    <t>Школьная</t>
  </si>
  <si>
    <t>Щербакова</t>
  </si>
  <si>
    <t>Щорса</t>
  </si>
  <si>
    <t>тариф 2016</t>
  </si>
  <si>
    <t>домофон</t>
  </si>
  <si>
    <t>т/о ОДПУ</t>
  </si>
  <si>
    <t>Sобщ. М2</t>
  </si>
  <si>
    <t>2016 год</t>
  </si>
  <si>
    <t>сод-ие</t>
  </si>
  <si>
    <t>всего</t>
  </si>
  <si>
    <t>4 Линия Лен. пос.</t>
  </si>
  <si>
    <t>5 Линия Лен. пос.</t>
  </si>
  <si>
    <t>6 Линия Лен. пос.</t>
  </si>
  <si>
    <t>29а</t>
  </si>
  <si>
    <t>7 Ноября</t>
  </si>
  <si>
    <t>Алексеева</t>
  </si>
  <si>
    <t>3б</t>
  </si>
  <si>
    <t>Гагарина</t>
  </si>
  <si>
    <t>К.Маркса</t>
  </si>
  <si>
    <t>Ким</t>
  </si>
  <si>
    <t>5а</t>
  </si>
  <si>
    <t>Котовского</t>
  </si>
  <si>
    <t>Лермонтова</t>
  </si>
  <si>
    <t>Мелиораторов</t>
  </si>
  <si>
    <t>Папанинцев</t>
  </si>
  <si>
    <t>Победы</t>
  </si>
  <si>
    <t>Темкина</t>
  </si>
  <si>
    <t>Шиманаева</t>
  </si>
  <si>
    <t>п. Раздолье, Новоселов</t>
  </si>
  <si>
    <t>п. Раздолье, Первомайская</t>
  </si>
  <si>
    <t>текущий ремонт</t>
  </si>
  <si>
    <t>1 а</t>
  </si>
  <si>
    <t>Молодежная</t>
  </si>
  <si>
    <t>Островского</t>
  </si>
  <si>
    <t>Фурманова</t>
  </si>
  <si>
    <t>19 а</t>
  </si>
  <si>
    <t>0,52+1,10 т\у</t>
  </si>
  <si>
    <t>13,87+2,19т/о</t>
  </si>
  <si>
    <t>т/о счет.</t>
  </si>
  <si>
    <t>сод-ие 2017</t>
  </si>
  <si>
    <t>сод-ие 2019</t>
  </si>
  <si>
    <t>2019 год</t>
  </si>
  <si>
    <t>сод-ие 2020</t>
  </si>
  <si>
    <t>2020 год</t>
  </si>
  <si>
    <t>т/о счет. 1403,00</t>
  </si>
  <si>
    <t>сод-ие 2022</t>
  </si>
  <si>
    <t>сод-ие 2023</t>
  </si>
  <si>
    <t>контейнерные площадки</t>
  </si>
  <si>
    <t>сод-ие 2023 + 0,57</t>
  </si>
  <si>
    <t>сод-ие 2024 г.</t>
  </si>
  <si>
    <t>сод-ие 2025 г.</t>
  </si>
  <si>
    <t>Дружбы</t>
  </si>
  <si>
    <t>2 а</t>
  </si>
  <si>
    <t>3 а</t>
  </si>
  <si>
    <t>сод-ие 2026 г.</t>
  </si>
  <si>
    <t>01.05.-30.09.</t>
  </si>
  <si>
    <t>01.01.-30.04, 01.10.-31.12.</t>
  </si>
  <si>
    <t>обслуживание видеонаблюдения</t>
  </si>
  <si>
    <t>Плата за содержание ОИ МКД, находящихся на обслуживании  ООО "ЖЭУ 2"  с 01.01.2026 г.</t>
  </si>
  <si>
    <t>Ленина</t>
  </si>
  <si>
    <t>т/о узла учета т/э</t>
  </si>
  <si>
    <t>примечание</t>
  </si>
  <si>
    <t>домофон, руб./м2</t>
  </si>
  <si>
    <t xml:space="preserve">сод-ие, руб./м2 </t>
  </si>
  <si>
    <t>итого, руб./м2</t>
  </si>
  <si>
    <t>текущий ремонт,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</si>
</sst>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1"/>
      <color rgb="FFFF000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C00000"/>
      <name val="Cambria"/>
      <family val="1"/>
      <charset val="204"/>
      <scheme val="major"/>
    </font>
    <font>
      <sz val="11"/>
      <color rgb="FFC00000"/>
      <name val="Calibri"/>
      <family val="2"/>
      <charset val="204"/>
      <scheme val="minor"/>
    </font>
    <font>
      <sz val="9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1" fillId="0" borderId="1" xfId="0" applyFont="1" applyFill="1" applyBorder="1"/>
    <xf numFmtId="164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/>
    <xf numFmtId="2" fontId="1" fillId="0" borderId="1" xfId="0" applyNumberFormat="1" applyFont="1" applyFill="1" applyBorder="1"/>
    <xf numFmtId="164" fontId="1" fillId="0" borderId="5" xfId="0" applyNumberFormat="1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165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2" fontId="5" fillId="0" borderId="1" xfId="0" applyNumberFormat="1" applyFont="1" applyBorder="1"/>
    <xf numFmtId="2" fontId="6" fillId="0" borderId="1" xfId="0" applyNumberFormat="1" applyFont="1" applyBorder="1"/>
    <xf numFmtId="0" fontId="0" fillId="0" borderId="6" xfId="0" applyFill="1" applyBorder="1"/>
    <xf numFmtId="4" fontId="0" fillId="0" borderId="0" xfId="0" applyNumberFormat="1"/>
    <xf numFmtId="0" fontId="8" fillId="0" borderId="1" xfId="0" applyFont="1" applyBorder="1"/>
    <xf numFmtId="4" fontId="7" fillId="0" borderId="0" xfId="0" applyNumberFormat="1" applyFont="1"/>
    <xf numFmtId="4" fontId="0" fillId="0" borderId="0" xfId="0" applyNumberFormat="1" applyBorder="1"/>
    <xf numFmtId="4" fontId="1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wrapText="1"/>
    </xf>
    <xf numFmtId="4" fontId="0" fillId="0" borderId="0" xfId="0" applyNumberFormat="1" applyBorder="1" applyAlignment="1">
      <alignment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0" fontId="10" fillId="0" borderId="0" xfId="0" applyFont="1"/>
    <xf numFmtId="4" fontId="10" fillId="0" borderId="0" xfId="0" applyNumberFormat="1" applyFont="1" applyAlignment="1">
      <alignment vertical="center" wrapText="1"/>
    </xf>
    <xf numFmtId="4" fontId="10" fillId="0" borderId="0" xfId="0" applyNumberFormat="1" applyFont="1"/>
    <xf numFmtId="4" fontId="11" fillId="0" borderId="0" xfId="0" applyNumberFormat="1" applyFont="1" applyBorder="1" applyAlignment="1">
      <alignment horizontal="center" vertical="center" wrapText="1"/>
    </xf>
    <xf numFmtId="4" fontId="12" fillId="0" borderId="0" xfId="0" applyNumberFormat="1" applyFont="1"/>
    <xf numFmtId="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2" fontId="13" fillId="0" borderId="1" xfId="0" applyNumberFormat="1" applyFont="1" applyFill="1" applyBorder="1" applyAlignment="1">
      <alignment vertical="center"/>
    </xf>
    <xf numFmtId="4" fontId="14" fillId="0" borderId="0" xfId="0" applyNumberFormat="1" applyFont="1" applyBorder="1" applyAlignment="1">
      <alignment vertical="center"/>
    </xf>
    <xf numFmtId="4" fontId="14" fillId="0" borderId="0" xfId="0" applyNumberFormat="1" applyFont="1" applyAlignment="1">
      <alignment vertical="center"/>
    </xf>
    <xf numFmtId="4" fontId="15" fillId="0" borderId="0" xfId="0" applyNumberFormat="1" applyFont="1" applyAlignment="1">
      <alignment vertical="center" wrapText="1"/>
    </xf>
    <xf numFmtId="2" fontId="6" fillId="0" borderId="1" xfId="0" applyNumberFormat="1" applyFont="1" applyFill="1" applyBorder="1"/>
    <xf numFmtId="4" fontId="0" fillId="0" borderId="0" xfId="0" applyNumberFormat="1" applyFill="1" applyBorder="1"/>
    <xf numFmtId="0" fontId="3" fillId="0" borderId="0" xfId="0" applyFont="1" applyAlignment="1">
      <alignment horizontal="center" vertical="center" wrapText="1"/>
    </xf>
    <xf numFmtId="4" fontId="10" fillId="0" borderId="1" xfId="0" applyNumberFormat="1" applyFont="1" applyBorder="1" applyAlignment="1">
      <alignment vertical="center" wrapText="1"/>
    </xf>
    <xf numFmtId="4" fontId="0" fillId="0" borderId="0" xfId="0" applyNumberFormat="1" applyBorder="1" applyAlignment="1">
      <alignment vertical="center"/>
    </xf>
    <xf numFmtId="4" fontId="0" fillId="0" borderId="0" xfId="0" applyNumberFormat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left"/>
    </xf>
    <xf numFmtId="2" fontId="6" fillId="0" borderId="3" xfId="0" applyNumberFormat="1" applyFont="1" applyBorder="1" applyAlignment="1">
      <alignment horizontal="left"/>
    </xf>
    <xf numFmtId="2" fontId="6" fillId="0" borderId="4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" fontId="1" fillId="0" borderId="1" xfId="0" applyNumberFormat="1" applyFont="1" applyBorder="1" applyAlignment="1">
      <alignment wrapText="1"/>
    </xf>
    <xf numFmtId="4" fontId="1" fillId="0" borderId="1" xfId="0" applyNumberFormat="1" applyFont="1" applyBorder="1"/>
    <xf numFmtId="2" fontId="6" fillId="0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28"/>
  <sheetViews>
    <sheetView tabSelected="1" topLeftCell="A101" workbookViewId="0">
      <selection activeCell="AF19" sqref="AF19"/>
    </sheetView>
  </sheetViews>
  <sheetFormatPr defaultRowHeight="15.75" x14ac:dyDescent="0.25"/>
  <cols>
    <col min="1" max="1" width="4.7109375" customWidth="1"/>
    <col min="2" max="2" width="23.7109375" customWidth="1"/>
    <col min="3" max="3" width="8" bestFit="1" customWidth="1"/>
    <col min="4" max="4" width="12" hidden="1" customWidth="1"/>
    <col min="5" max="5" width="14.28515625" hidden="1" customWidth="1"/>
    <col min="6" max="6" width="12" hidden="1" customWidth="1"/>
    <col min="7" max="7" width="12.5703125" hidden="1" customWidth="1"/>
    <col min="8" max="8" width="13.7109375" hidden="1" customWidth="1"/>
    <col min="9" max="10" width="9.5703125" hidden="1" customWidth="1"/>
    <col min="11" max="11" width="11.7109375" hidden="1" customWidth="1"/>
    <col min="12" max="12" width="11.85546875" hidden="1" customWidth="1"/>
    <col min="13" max="13" width="10.28515625" hidden="1" customWidth="1"/>
    <col min="14" max="14" width="8.5703125" hidden="1" customWidth="1"/>
    <col min="15" max="15" width="9.5703125" hidden="1" customWidth="1"/>
    <col min="16" max="16" width="14" hidden="1" customWidth="1"/>
    <col min="17" max="18" width="14.28515625" hidden="1" customWidth="1"/>
    <col min="19" max="21" width="9.5703125" hidden="1" customWidth="1"/>
    <col min="22" max="23" width="9.7109375" hidden="1" customWidth="1"/>
    <col min="24" max="24" width="10.42578125" hidden="1" customWidth="1"/>
    <col min="25" max="25" width="9.28515625" customWidth="1"/>
    <col min="26" max="26" width="6.28515625" customWidth="1"/>
    <col min="27" max="27" width="6" customWidth="1"/>
    <col min="28" max="28" width="8.7109375" customWidth="1"/>
    <col min="29" max="29" width="10.42578125" hidden="1" customWidth="1"/>
    <col min="30" max="30" width="10.42578125" customWidth="1"/>
    <col min="31" max="31" width="14.7109375" customWidth="1"/>
    <col min="32" max="32" width="12.28515625" customWidth="1"/>
    <col min="34" max="34" width="16.85546875" style="38" customWidth="1"/>
    <col min="35" max="35" width="11.28515625" customWidth="1"/>
    <col min="36" max="36" width="10" bestFit="1" customWidth="1"/>
  </cols>
  <sheetData>
    <row r="1" spans="2:40" ht="31.5" customHeight="1" x14ac:dyDescent="0.25">
      <c r="B1" s="60" t="s">
        <v>68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51"/>
    </row>
    <row r="2" spans="2:40" x14ac:dyDescent="0.25">
      <c r="B2" s="2"/>
      <c r="C2" s="2"/>
      <c r="D2" s="2"/>
      <c r="E2" s="66" t="s">
        <v>17</v>
      </c>
      <c r="F2" s="67"/>
      <c r="G2" s="68"/>
      <c r="H2" s="69" t="s">
        <v>51</v>
      </c>
      <c r="I2" s="70"/>
      <c r="J2" s="70"/>
      <c r="K2" s="70"/>
      <c r="L2" s="70"/>
      <c r="M2" s="70"/>
      <c r="N2" s="71"/>
      <c r="O2" s="72" t="s">
        <v>53</v>
      </c>
      <c r="P2" s="73"/>
      <c r="Q2" s="73"/>
      <c r="R2" s="73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"/>
    </row>
    <row r="3" spans="2:40" s="44" customFormat="1" ht="61.5" customHeight="1" x14ac:dyDescent="0.25">
      <c r="B3" s="34" t="s">
        <v>0</v>
      </c>
      <c r="C3" s="4" t="s">
        <v>1</v>
      </c>
      <c r="D3" s="34" t="s">
        <v>16</v>
      </c>
      <c r="E3" s="34" t="s">
        <v>13</v>
      </c>
      <c r="F3" s="34" t="s">
        <v>14</v>
      </c>
      <c r="G3" s="34" t="s">
        <v>15</v>
      </c>
      <c r="H3" s="34" t="s">
        <v>18</v>
      </c>
      <c r="I3" s="4" t="s">
        <v>49</v>
      </c>
      <c r="J3" s="4" t="s">
        <v>50</v>
      </c>
      <c r="K3" s="17" t="s">
        <v>40</v>
      </c>
      <c r="L3" s="17" t="s">
        <v>14</v>
      </c>
      <c r="M3" s="17" t="s">
        <v>48</v>
      </c>
      <c r="N3" s="34" t="s">
        <v>19</v>
      </c>
      <c r="O3" s="4" t="s">
        <v>52</v>
      </c>
      <c r="P3" s="17" t="s">
        <v>54</v>
      </c>
      <c r="Q3" s="17" t="s">
        <v>14</v>
      </c>
      <c r="R3" s="17" t="s">
        <v>40</v>
      </c>
      <c r="S3" s="4" t="s">
        <v>55</v>
      </c>
      <c r="T3" s="4" t="s">
        <v>56</v>
      </c>
      <c r="U3" s="4" t="s">
        <v>58</v>
      </c>
      <c r="V3" s="4" t="s">
        <v>59</v>
      </c>
      <c r="W3" s="4" t="s">
        <v>60</v>
      </c>
      <c r="X3" s="4" t="s">
        <v>64</v>
      </c>
      <c r="Y3" s="17" t="s">
        <v>73</v>
      </c>
      <c r="Z3" s="17" t="s">
        <v>72</v>
      </c>
      <c r="AA3" s="17" t="s">
        <v>70</v>
      </c>
      <c r="AB3" s="17" t="s">
        <v>75</v>
      </c>
      <c r="AC3" s="17" t="s">
        <v>57</v>
      </c>
      <c r="AD3" s="17" t="s">
        <v>74</v>
      </c>
      <c r="AE3" s="52" t="s">
        <v>71</v>
      </c>
      <c r="AF3" s="53"/>
      <c r="AG3" s="43"/>
      <c r="AH3" s="39"/>
      <c r="AI3" s="28"/>
      <c r="AJ3" s="54"/>
      <c r="AK3" s="43"/>
      <c r="AL3" s="43"/>
      <c r="AM3" s="43"/>
      <c r="AN3" s="43"/>
    </row>
    <row r="4" spans="2:40" x14ac:dyDescent="0.25">
      <c r="B4" s="3" t="s">
        <v>2</v>
      </c>
      <c r="C4" s="5">
        <v>67</v>
      </c>
      <c r="D4" s="8">
        <v>2479.6</v>
      </c>
      <c r="E4" s="6"/>
      <c r="F4" s="6"/>
      <c r="G4" s="6"/>
      <c r="H4" s="3"/>
      <c r="I4" s="6">
        <v>15.1</v>
      </c>
      <c r="J4" s="9">
        <v>17.12</v>
      </c>
      <c r="K4" s="6">
        <v>5.83</v>
      </c>
      <c r="L4" s="6">
        <v>0.55000000000000004</v>
      </c>
      <c r="M4" s="6"/>
      <c r="N4" s="6">
        <f t="shared" ref="N4:N52" si="0">J4+K4+L4+M4</f>
        <v>23.500000000000004</v>
      </c>
      <c r="O4" s="6">
        <v>17.63</v>
      </c>
      <c r="P4" s="6">
        <f>1403/D4</f>
        <v>0.56581706726891434</v>
      </c>
      <c r="Q4" s="6">
        <v>0.55000000000000004</v>
      </c>
      <c r="R4" s="6"/>
      <c r="S4" s="6">
        <f t="shared" ref="S4:S55" si="1">O4*1.03</f>
        <v>18.158899999999999</v>
      </c>
      <c r="T4" s="21">
        <v>23.46</v>
      </c>
      <c r="U4" s="21">
        <v>24.55</v>
      </c>
      <c r="V4" s="21">
        <v>26.55</v>
      </c>
      <c r="W4" s="22">
        <v>29.61</v>
      </c>
      <c r="X4" s="22">
        <v>34.479999999999997</v>
      </c>
      <c r="Y4" s="22">
        <v>35.15</v>
      </c>
      <c r="Z4" s="21"/>
      <c r="AA4" s="21"/>
      <c r="AB4" s="22">
        <v>5.43</v>
      </c>
      <c r="AC4" s="21">
        <v>0.56999999999999995</v>
      </c>
      <c r="AD4" s="22">
        <f>Y4+Z4+AB4</f>
        <v>40.58</v>
      </c>
      <c r="AE4" s="22"/>
      <c r="AF4" s="27"/>
      <c r="AG4" s="24"/>
      <c r="AH4" s="40"/>
      <c r="AI4" s="24"/>
      <c r="AJ4" s="24"/>
      <c r="AK4" s="24"/>
      <c r="AL4" s="24"/>
      <c r="AM4" s="24"/>
      <c r="AN4" s="24"/>
    </row>
    <row r="5" spans="2:40" x14ac:dyDescent="0.25">
      <c r="B5" s="3" t="s">
        <v>2</v>
      </c>
      <c r="C5" s="5">
        <v>71</v>
      </c>
      <c r="D5" s="8">
        <v>532.70000000000005</v>
      </c>
      <c r="E5" s="6">
        <v>13.18</v>
      </c>
      <c r="F5" s="6"/>
      <c r="G5" s="6"/>
      <c r="H5" s="3">
        <v>13.87</v>
      </c>
      <c r="I5" s="3">
        <v>13.87</v>
      </c>
      <c r="J5" s="3">
        <v>15.51</v>
      </c>
      <c r="K5" s="6"/>
      <c r="L5" s="6"/>
      <c r="M5" s="6"/>
      <c r="N5" s="6">
        <f t="shared" si="0"/>
        <v>15.51</v>
      </c>
      <c r="O5" s="6">
        <v>15.95</v>
      </c>
      <c r="P5" s="6"/>
      <c r="Q5" s="6"/>
      <c r="R5" s="6"/>
      <c r="S5" s="6">
        <f t="shared" si="1"/>
        <v>16.4285</v>
      </c>
      <c r="T5" s="21">
        <f t="shared" ref="T5:T65" si="2">S5*1.059</f>
        <v>17.397781499999997</v>
      </c>
      <c r="U5" s="21">
        <f t="shared" ref="U5:U69" si="3">T5+0.57</f>
        <v>17.967781499999997</v>
      </c>
      <c r="V5" s="21">
        <f t="shared" ref="V5:V69" si="4">U5*1.11</f>
        <v>19.944237465</v>
      </c>
      <c r="W5" s="22">
        <f t="shared" ref="W5:W69" si="5">V5*1.1266</f>
        <v>22.469177928069001</v>
      </c>
      <c r="X5" s="22">
        <f t="shared" ref="X5:X71" si="6">W5*1.123</f>
        <v>25.232886813221487</v>
      </c>
      <c r="Y5" s="22">
        <v>26.2</v>
      </c>
      <c r="Z5" s="21"/>
      <c r="AA5" s="21"/>
      <c r="AB5" s="22">
        <v>5.43</v>
      </c>
      <c r="AC5" s="21">
        <v>0.56999999999999995</v>
      </c>
      <c r="AD5" s="22">
        <f t="shared" ref="AD5:AD71" si="7">Y5+Z5+AB5</f>
        <v>31.63</v>
      </c>
      <c r="AE5" s="22"/>
      <c r="AF5" s="27"/>
      <c r="AG5" s="24"/>
      <c r="AH5" s="40"/>
      <c r="AI5" s="24"/>
      <c r="AJ5" s="24"/>
      <c r="AK5" s="24"/>
      <c r="AL5" s="24"/>
      <c r="AM5" s="24"/>
      <c r="AN5" s="24"/>
    </row>
    <row r="6" spans="2:40" x14ac:dyDescent="0.25">
      <c r="B6" s="3" t="s">
        <v>2</v>
      </c>
      <c r="C6" s="5">
        <v>78</v>
      </c>
      <c r="D6" s="8">
        <v>255.4</v>
      </c>
      <c r="E6" s="6">
        <v>13.18</v>
      </c>
      <c r="F6" s="6"/>
      <c r="G6" s="6"/>
      <c r="H6" s="3">
        <v>13.87</v>
      </c>
      <c r="I6" s="3">
        <v>13.87</v>
      </c>
      <c r="J6" s="3">
        <v>15.51</v>
      </c>
      <c r="K6" s="6">
        <v>0.28999999999999998</v>
      </c>
      <c r="L6" s="6"/>
      <c r="M6" s="6"/>
      <c r="N6" s="6">
        <f t="shared" si="0"/>
        <v>15.799999999999999</v>
      </c>
      <c r="O6" s="6">
        <v>15.95</v>
      </c>
      <c r="P6" s="6"/>
      <c r="Q6" s="6"/>
      <c r="R6" s="6"/>
      <c r="S6" s="6">
        <f t="shared" si="1"/>
        <v>16.4285</v>
      </c>
      <c r="T6" s="21">
        <f t="shared" si="2"/>
        <v>17.397781499999997</v>
      </c>
      <c r="U6" s="21">
        <f t="shared" si="3"/>
        <v>17.967781499999997</v>
      </c>
      <c r="V6" s="21">
        <f t="shared" si="4"/>
        <v>19.944237465</v>
      </c>
      <c r="W6" s="22">
        <f t="shared" si="5"/>
        <v>22.469177928069001</v>
      </c>
      <c r="X6" s="22">
        <f t="shared" si="6"/>
        <v>25.232886813221487</v>
      </c>
      <c r="Y6" s="22">
        <v>26.2</v>
      </c>
      <c r="Z6" s="21"/>
      <c r="AA6" s="21"/>
      <c r="AB6" s="22">
        <v>5.43</v>
      </c>
      <c r="AC6" s="21">
        <v>0.56999999999999995</v>
      </c>
      <c r="AD6" s="22">
        <f t="shared" si="7"/>
        <v>31.63</v>
      </c>
      <c r="AE6" s="22"/>
      <c r="AF6" s="27"/>
      <c r="AG6" s="24"/>
      <c r="AH6" s="40"/>
      <c r="AI6" s="24"/>
      <c r="AJ6" s="24"/>
      <c r="AK6" s="24"/>
      <c r="AL6" s="24"/>
      <c r="AM6" s="24"/>
      <c r="AN6" s="24"/>
    </row>
    <row r="7" spans="2:40" x14ac:dyDescent="0.25">
      <c r="B7" s="3" t="s">
        <v>2</v>
      </c>
      <c r="C7" s="5">
        <v>81</v>
      </c>
      <c r="D7" s="8">
        <v>295.39999999999998</v>
      </c>
      <c r="E7" s="6">
        <v>12.44</v>
      </c>
      <c r="F7" s="6"/>
      <c r="G7" s="6"/>
      <c r="H7" s="3">
        <v>13.87</v>
      </c>
      <c r="I7" s="3">
        <v>13.87</v>
      </c>
      <c r="J7" s="3">
        <v>15.51</v>
      </c>
      <c r="K7" s="6">
        <v>0.28999999999999998</v>
      </c>
      <c r="L7" s="6"/>
      <c r="M7" s="6"/>
      <c r="N7" s="6">
        <f t="shared" si="0"/>
        <v>15.799999999999999</v>
      </c>
      <c r="O7" s="6">
        <v>15.95</v>
      </c>
      <c r="P7" s="6"/>
      <c r="Q7" s="6"/>
      <c r="R7" s="6"/>
      <c r="S7" s="6">
        <f t="shared" si="1"/>
        <v>16.4285</v>
      </c>
      <c r="T7" s="21">
        <f t="shared" si="2"/>
        <v>17.397781499999997</v>
      </c>
      <c r="U7" s="21">
        <f t="shared" si="3"/>
        <v>17.967781499999997</v>
      </c>
      <c r="V7" s="21">
        <f t="shared" si="4"/>
        <v>19.944237465</v>
      </c>
      <c r="W7" s="22">
        <f t="shared" si="5"/>
        <v>22.469177928069001</v>
      </c>
      <c r="X7" s="22">
        <f t="shared" si="6"/>
        <v>25.232886813221487</v>
      </c>
      <c r="Y7" s="22">
        <v>25.23</v>
      </c>
      <c r="Z7" s="21"/>
      <c r="AA7" s="21"/>
      <c r="AB7" s="22">
        <v>25</v>
      </c>
      <c r="AC7" s="21">
        <v>0.56999999999999995</v>
      </c>
      <c r="AD7" s="22">
        <f t="shared" si="7"/>
        <v>50.230000000000004</v>
      </c>
      <c r="AE7" s="22"/>
      <c r="AF7" s="27"/>
      <c r="AG7" s="24"/>
      <c r="AH7" s="40"/>
      <c r="AI7" s="24"/>
      <c r="AJ7" s="24"/>
      <c r="AK7" s="24"/>
      <c r="AL7" s="24"/>
      <c r="AM7" s="24"/>
      <c r="AN7" s="24"/>
    </row>
    <row r="8" spans="2:40" x14ac:dyDescent="0.25">
      <c r="B8" s="3" t="s">
        <v>20</v>
      </c>
      <c r="C8" s="5">
        <v>2</v>
      </c>
      <c r="D8" s="8">
        <v>312.5</v>
      </c>
      <c r="E8" s="6">
        <v>12.44</v>
      </c>
      <c r="F8" s="6"/>
      <c r="G8" s="6"/>
      <c r="H8" s="3">
        <v>13.87</v>
      </c>
      <c r="I8" s="3">
        <v>13.87</v>
      </c>
      <c r="J8" s="3">
        <v>15.51</v>
      </c>
      <c r="K8" s="6"/>
      <c r="L8" s="6"/>
      <c r="M8" s="6"/>
      <c r="N8" s="6">
        <f t="shared" si="0"/>
        <v>15.51</v>
      </c>
      <c r="O8" s="6">
        <v>15.95</v>
      </c>
      <c r="P8" s="6"/>
      <c r="Q8" s="6"/>
      <c r="R8" s="6"/>
      <c r="S8" s="6">
        <f t="shared" si="1"/>
        <v>16.4285</v>
      </c>
      <c r="T8" s="22">
        <f t="shared" si="2"/>
        <v>17.397781499999997</v>
      </c>
      <c r="U8" s="21">
        <f t="shared" si="3"/>
        <v>17.967781499999997</v>
      </c>
      <c r="V8" s="21">
        <f t="shared" si="4"/>
        <v>19.944237465</v>
      </c>
      <c r="W8" s="22">
        <f t="shared" si="5"/>
        <v>22.469177928069001</v>
      </c>
      <c r="X8" s="22">
        <f t="shared" si="6"/>
        <v>25.232886813221487</v>
      </c>
      <c r="Y8" s="22">
        <v>26.2</v>
      </c>
      <c r="Z8" s="22"/>
      <c r="AA8" s="22"/>
      <c r="AB8" s="22">
        <v>5.43</v>
      </c>
      <c r="AC8" s="22">
        <v>0.56999999999999995</v>
      </c>
      <c r="AD8" s="22">
        <f t="shared" si="7"/>
        <v>31.63</v>
      </c>
      <c r="AE8" s="22"/>
      <c r="AF8" s="27"/>
      <c r="AG8" s="24"/>
      <c r="AH8" s="40"/>
      <c r="AI8" s="24"/>
      <c r="AJ8" s="24"/>
      <c r="AK8" s="24"/>
      <c r="AL8" s="24"/>
      <c r="AM8" s="24"/>
      <c r="AN8" s="24"/>
    </row>
    <row r="9" spans="2:40" x14ac:dyDescent="0.25">
      <c r="B9" s="3" t="s">
        <v>20</v>
      </c>
      <c r="C9" s="5">
        <v>3</v>
      </c>
      <c r="D9" s="8">
        <v>314.89999999999998</v>
      </c>
      <c r="E9" s="6">
        <v>12.44</v>
      </c>
      <c r="F9" s="6"/>
      <c r="G9" s="6"/>
      <c r="H9" s="3">
        <v>13.87</v>
      </c>
      <c r="I9" s="3">
        <v>13.87</v>
      </c>
      <c r="J9" s="3">
        <v>15.51</v>
      </c>
      <c r="K9" s="6">
        <v>0.28999999999999998</v>
      </c>
      <c r="L9" s="6"/>
      <c r="M9" s="6"/>
      <c r="N9" s="6">
        <f t="shared" si="0"/>
        <v>15.799999999999999</v>
      </c>
      <c r="O9" s="6">
        <v>15.95</v>
      </c>
      <c r="P9" s="6"/>
      <c r="Q9" s="6"/>
      <c r="R9" s="6"/>
      <c r="S9" s="6">
        <f t="shared" si="1"/>
        <v>16.4285</v>
      </c>
      <c r="T9" s="21">
        <f t="shared" si="2"/>
        <v>17.397781499999997</v>
      </c>
      <c r="U9" s="21">
        <f t="shared" si="3"/>
        <v>17.967781499999997</v>
      </c>
      <c r="V9" s="21">
        <f t="shared" si="4"/>
        <v>19.944237465</v>
      </c>
      <c r="W9" s="22">
        <f t="shared" si="5"/>
        <v>22.469177928069001</v>
      </c>
      <c r="X9" s="22">
        <f t="shared" si="6"/>
        <v>25.232886813221487</v>
      </c>
      <c r="Y9" s="22">
        <v>26.2</v>
      </c>
      <c r="Z9" s="21"/>
      <c r="AA9" s="21"/>
      <c r="AB9" s="22">
        <v>5.43</v>
      </c>
      <c r="AC9" s="21">
        <v>0.56999999999999995</v>
      </c>
      <c r="AD9" s="22">
        <f t="shared" si="7"/>
        <v>31.63</v>
      </c>
      <c r="AE9" s="22"/>
      <c r="AF9" s="27"/>
      <c r="AG9" s="24"/>
      <c r="AH9" s="40"/>
      <c r="AI9" s="24"/>
      <c r="AJ9" s="24"/>
      <c r="AK9" s="24"/>
      <c r="AL9" s="24"/>
      <c r="AM9" s="24"/>
      <c r="AN9" s="24"/>
    </row>
    <row r="10" spans="2:40" x14ac:dyDescent="0.25">
      <c r="B10" s="3" t="s">
        <v>21</v>
      </c>
      <c r="C10" s="5" t="s">
        <v>41</v>
      </c>
      <c r="D10" s="8">
        <v>812.4</v>
      </c>
      <c r="E10" s="6"/>
      <c r="F10" s="6"/>
      <c r="G10" s="6"/>
      <c r="H10" s="3"/>
      <c r="I10" s="3">
        <v>18.84</v>
      </c>
      <c r="J10" s="7">
        <v>21.37</v>
      </c>
      <c r="K10" s="6">
        <v>9.08</v>
      </c>
      <c r="L10" s="6">
        <v>0.55000000000000004</v>
      </c>
      <c r="M10" s="6"/>
      <c r="N10" s="6">
        <f t="shared" si="0"/>
        <v>31.000000000000004</v>
      </c>
      <c r="O10" s="6">
        <v>21.98</v>
      </c>
      <c r="P10" s="6"/>
      <c r="Q10" s="6">
        <v>0.55000000000000004</v>
      </c>
      <c r="R10" s="6"/>
      <c r="S10" s="6">
        <f t="shared" si="1"/>
        <v>22.639400000000002</v>
      </c>
      <c r="T10" s="6">
        <f t="shared" si="2"/>
        <v>23.975124600000001</v>
      </c>
      <c r="U10" s="21">
        <f t="shared" si="3"/>
        <v>24.545124600000001</v>
      </c>
      <c r="V10" s="21">
        <f t="shared" si="4"/>
        <v>27.245088306000003</v>
      </c>
      <c r="W10" s="22">
        <v>30.7</v>
      </c>
      <c r="X10" s="22">
        <f t="shared" si="6"/>
        <v>34.476100000000002</v>
      </c>
      <c r="Y10" s="22">
        <v>34.479999999999997</v>
      </c>
      <c r="Z10" s="6">
        <v>0.75</v>
      </c>
      <c r="AA10" s="6"/>
      <c r="AB10" s="22">
        <v>19.77</v>
      </c>
      <c r="AC10" s="6">
        <v>0.56999999999999995</v>
      </c>
      <c r="AD10" s="22">
        <f t="shared" si="7"/>
        <v>55</v>
      </c>
      <c r="AE10" s="22"/>
      <c r="AF10" s="27"/>
      <c r="AG10" s="24"/>
      <c r="AH10" s="40"/>
      <c r="AI10" s="24"/>
      <c r="AJ10" s="24"/>
      <c r="AK10" s="24"/>
      <c r="AL10" s="24"/>
      <c r="AM10" s="24"/>
      <c r="AN10" s="24"/>
    </row>
    <row r="11" spans="2:40" x14ac:dyDescent="0.25">
      <c r="B11" s="3" t="s">
        <v>21</v>
      </c>
      <c r="C11" s="5">
        <v>4</v>
      </c>
      <c r="D11" s="8">
        <v>438</v>
      </c>
      <c r="E11" s="6">
        <v>12.44</v>
      </c>
      <c r="F11" s="6"/>
      <c r="G11" s="6"/>
      <c r="H11" s="3">
        <v>13.87</v>
      </c>
      <c r="I11" s="3">
        <v>13.87</v>
      </c>
      <c r="J11" s="3">
        <v>15.51</v>
      </c>
      <c r="K11" s="6">
        <v>3.41</v>
      </c>
      <c r="L11" s="6"/>
      <c r="M11" s="6"/>
      <c r="N11" s="6">
        <f t="shared" si="0"/>
        <v>18.920000000000002</v>
      </c>
      <c r="O11" s="6">
        <v>15.95</v>
      </c>
      <c r="P11" s="6"/>
      <c r="Q11" s="6"/>
      <c r="R11" s="6"/>
      <c r="S11" s="6">
        <f t="shared" si="1"/>
        <v>16.4285</v>
      </c>
      <c r="T11" s="21">
        <f t="shared" si="2"/>
        <v>17.397781499999997</v>
      </c>
      <c r="U11" s="21">
        <f t="shared" si="3"/>
        <v>17.967781499999997</v>
      </c>
      <c r="V11" s="21">
        <f t="shared" si="4"/>
        <v>19.944237465</v>
      </c>
      <c r="W11" s="22">
        <f t="shared" si="5"/>
        <v>22.469177928069001</v>
      </c>
      <c r="X11" s="22">
        <f t="shared" si="6"/>
        <v>25.232886813221487</v>
      </c>
      <c r="Y11" s="22">
        <v>26.2</v>
      </c>
      <c r="Z11" s="21"/>
      <c r="AA11" s="21"/>
      <c r="AB11" s="22">
        <v>5.43</v>
      </c>
      <c r="AC11" s="21">
        <v>0.56999999999999995</v>
      </c>
      <c r="AD11" s="22">
        <f t="shared" si="7"/>
        <v>31.63</v>
      </c>
      <c r="AE11" s="22"/>
      <c r="AF11" s="27"/>
      <c r="AG11" s="24"/>
      <c r="AH11" s="40"/>
      <c r="AI11" s="24"/>
      <c r="AJ11" s="24"/>
      <c r="AK11" s="24"/>
      <c r="AL11" s="24"/>
      <c r="AM11" s="24"/>
      <c r="AN11" s="24"/>
    </row>
    <row r="12" spans="2:40" x14ac:dyDescent="0.25">
      <c r="B12" s="3" t="s">
        <v>22</v>
      </c>
      <c r="C12" s="5">
        <v>28</v>
      </c>
      <c r="D12" s="8">
        <v>392</v>
      </c>
      <c r="E12" s="6"/>
      <c r="F12" s="6"/>
      <c r="G12" s="6"/>
      <c r="H12" s="3"/>
      <c r="I12" s="3"/>
      <c r="J12" s="3"/>
      <c r="K12" s="6"/>
      <c r="L12" s="6"/>
      <c r="M12" s="6"/>
      <c r="N12" s="6"/>
      <c r="O12" s="6"/>
      <c r="P12" s="6"/>
      <c r="Q12" s="6"/>
      <c r="R12" s="6"/>
      <c r="S12" s="6">
        <v>14.12</v>
      </c>
      <c r="T12" s="21">
        <f t="shared" si="2"/>
        <v>14.953079999999998</v>
      </c>
      <c r="U12" s="21">
        <f t="shared" si="3"/>
        <v>15.523079999999998</v>
      </c>
      <c r="V12" s="21">
        <f t="shared" si="4"/>
        <v>17.230618799999998</v>
      </c>
      <c r="W12" s="22">
        <v>22.47</v>
      </c>
      <c r="X12" s="22">
        <f t="shared" si="6"/>
        <v>25.233809999999998</v>
      </c>
      <c r="Y12" s="22">
        <v>23.3</v>
      </c>
      <c r="Z12" s="21"/>
      <c r="AA12" s="21"/>
      <c r="AB12" s="22">
        <v>5.43</v>
      </c>
      <c r="AC12" s="21">
        <v>0.56999999999999995</v>
      </c>
      <c r="AD12" s="22">
        <f t="shared" si="7"/>
        <v>28.73</v>
      </c>
      <c r="AE12" s="22"/>
      <c r="AF12" s="27"/>
      <c r="AG12" s="24"/>
      <c r="AH12" s="40"/>
      <c r="AI12" s="24"/>
      <c r="AJ12" s="24"/>
      <c r="AK12" s="24"/>
      <c r="AL12" s="24"/>
      <c r="AM12" s="24"/>
      <c r="AN12" s="24"/>
    </row>
    <row r="13" spans="2:40" x14ac:dyDescent="0.25">
      <c r="B13" s="3" t="s">
        <v>22</v>
      </c>
      <c r="C13" s="5" t="s">
        <v>23</v>
      </c>
      <c r="D13" s="8">
        <v>318.2</v>
      </c>
      <c r="E13" s="6">
        <v>12.44</v>
      </c>
      <c r="F13" s="6"/>
      <c r="G13" s="6"/>
      <c r="H13" s="3">
        <v>13.87</v>
      </c>
      <c r="I13" s="3">
        <v>13.87</v>
      </c>
      <c r="J13" s="3">
        <v>15.51</v>
      </c>
      <c r="K13" s="6">
        <v>1.49</v>
      </c>
      <c r="L13" s="6"/>
      <c r="M13" s="6"/>
      <c r="N13" s="6">
        <f t="shared" si="0"/>
        <v>17</v>
      </c>
      <c r="O13" s="6">
        <v>15.95</v>
      </c>
      <c r="P13" s="6"/>
      <c r="Q13" s="6"/>
      <c r="R13" s="6"/>
      <c r="S13" s="6">
        <f t="shared" si="1"/>
        <v>16.4285</v>
      </c>
      <c r="T13" s="6">
        <f t="shared" si="2"/>
        <v>17.397781499999997</v>
      </c>
      <c r="U13" s="21">
        <f t="shared" si="3"/>
        <v>17.967781499999997</v>
      </c>
      <c r="V13" s="21">
        <f t="shared" si="4"/>
        <v>19.944237465</v>
      </c>
      <c r="W13" s="22">
        <v>22.47</v>
      </c>
      <c r="X13" s="22">
        <f t="shared" si="6"/>
        <v>25.233809999999998</v>
      </c>
      <c r="Y13" s="22">
        <v>26.2</v>
      </c>
      <c r="Z13" s="6"/>
      <c r="AA13" s="6"/>
      <c r="AB13" s="22">
        <v>5.43</v>
      </c>
      <c r="AC13" s="6">
        <v>0.56999999999999995</v>
      </c>
      <c r="AD13" s="22">
        <f t="shared" si="7"/>
        <v>31.63</v>
      </c>
      <c r="AE13" s="22"/>
      <c r="AF13" s="27"/>
      <c r="AG13" s="24"/>
      <c r="AH13" s="40"/>
      <c r="AI13" s="24"/>
      <c r="AJ13" s="24"/>
      <c r="AK13" s="24"/>
      <c r="AL13" s="24"/>
      <c r="AM13" s="24"/>
      <c r="AN13" s="24"/>
    </row>
    <row r="14" spans="2:40" ht="15" x14ac:dyDescent="0.25">
      <c r="B14" s="3" t="s">
        <v>24</v>
      </c>
      <c r="C14" s="5" t="s">
        <v>62</v>
      </c>
      <c r="D14" s="8">
        <v>560.70000000000005</v>
      </c>
      <c r="E14" s="6"/>
      <c r="F14" s="6"/>
      <c r="G14" s="6"/>
      <c r="H14" s="3"/>
      <c r="I14" s="3"/>
      <c r="J14" s="3"/>
      <c r="K14" s="6"/>
      <c r="L14" s="6"/>
      <c r="M14" s="6"/>
      <c r="N14" s="6"/>
      <c r="O14" s="6"/>
      <c r="P14" s="6"/>
      <c r="Q14" s="6"/>
      <c r="R14" s="6"/>
      <c r="S14" s="6"/>
      <c r="T14" s="6"/>
      <c r="U14" s="21"/>
      <c r="V14" s="21"/>
      <c r="W14" s="22">
        <v>26.41</v>
      </c>
      <c r="X14" s="22">
        <f t="shared" si="6"/>
        <v>29.658429999999999</v>
      </c>
      <c r="Y14" s="22">
        <v>25.23</v>
      </c>
      <c r="Z14" s="6"/>
      <c r="AA14" s="6"/>
      <c r="AB14" s="22">
        <v>20</v>
      </c>
      <c r="AC14" s="6"/>
      <c r="AD14" s="22">
        <f t="shared" si="7"/>
        <v>45.230000000000004</v>
      </c>
      <c r="AE14" s="22"/>
      <c r="AF14" s="27"/>
      <c r="AG14" s="24"/>
      <c r="AH14" s="42"/>
      <c r="AI14" s="24"/>
      <c r="AJ14" s="24"/>
      <c r="AK14" s="24"/>
      <c r="AL14" s="24"/>
      <c r="AM14" s="24"/>
      <c r="AN14" s="24"/>
    </row>
    <row r="15" spans="2:40" ht="15" x14ac:dyDescent="0.25">
      <c r="B15" s="3" t="s">
        <v>24</v>
      </c>
      <c r="C15" s="5">
        <v>4</v>
      </c>
      <c r="D15" s="8">
        <v>1111.0999999999999</v>
      </c>
      <c r="E15" s="6">
        <v>17.100000000000001</v>
      </c>
      <c r="F15" s="6"/>
      <c r="G15" s="6"/>
      <c r="H15" s="3">
        <v>18.84</v>
      </c>
      <c r="I15" s="3">
        <v>18.84</v>
      </c>
      <c r="J15" s="7">
        <v>21.37</v>
      </c>
      <c r="K15" s="6">
        <v>2.08</v>
      </c>
      <c r="L15" s="6">
        <v>0.55000000000000004</v>
      </c>
      <c r="M15" s="6"/>
      <c r="N15" s="6">
        <f t="shared" si="0"/>
        <v>24.000000000000004</v>
      </c>
      <c r="O15" s="6">
        <v>21.98</v>
      </c>
      <c r="P15" s="6">
        <f>1403/D15</f>
        <v>1.2627126271262714</v>
      </c>
      <c r="Q15" s="6">
        <v>0.55000000000000004</v>
      </c>
      <c r="R15" s="6"/>
      <c r="S15" s="6">
        <f t="shared" si="1"/>
        <v>22.639400000000002</v>
      </c>
      <c r="T15" s="21">
        <f t="shared" si="2"/>
        <v>23.975124600000001</v>
      </c>
      <c r="U15" s="21">
        <f t="shared" si="3"/>
        <v>24.545124600000001</v>
      </c>
      <c r="V15" s="21">
        <f t="shared" si="4"/>
        <v>27.245088306000003</v>
      </c>
      <c r="W15" s="22">
        <v>30.7</v>
      </c>
      <c r="X15" s="22">
        <f t="shared" si="6"/>
        <v>34.476100000000002</v>
      </c>
      <c r="Y15" s="22">
        <v>34.96</v>
      </c>
      <c r="Z15" s="22">
        <v>0.75</v>
      </c>
      <c r="AA15" s="22"/>
      <c r="AB15" s="22">
        <v>13.64</v>
      </c>
      <c r="AC15" s="21">
        <v>0.56999999999999995</v>
      </c>
      <c r="AD15" s="22">
        <f t="shared" si="7"/>
        <v>49.35</v>
      </c>
      <c r="AE15" s="22"/>
      <c r="AF15" s="27"/>
      <c r="AG15" s="24"/>
      <c r="AH15" s="42"/>
      <c r="AI15" s="24"/>
      <c r="AJ15" s="24"/>
      <c r="AK15" s="24"/>
      <c r="AL15" s="24"/>
      <c r="AM15" s="24"/>
      <c r="AN15" s="24"/>
    </row>
    <row r="16" spans="2:40" ht="15" x14ac:dyDescent="0.25">
      <c r="B16" s="3" t="s">
        <v>24</v>
      </c>
      <c r="C16" s="5">
        <v>6</v>
      </c>
      <c r="D16" s="8">
        <v>1121</v>
      </c>
      <c r="E16" s="6">
        <v>17.100000000000001</v>
      </c>
      <c r="F16" s="6"/>
      <c r="G16" s="6"/>
      <c r="H16" s="3">
        <v>18.84</v>
      </c>
      <c r="I16" s="3">
        <v>18.84</v>
      </c>
      <c r="J16" s="7">
        <v>21.37</v>
      </c>
      <c r="K16" s="6">
        <v>3.01</v>
      </c>
      <c r="L16" s="6"/>
      <c r="M16" s="6"/>
      <c r="N16" s="6">
        <f t="shared" si="0"/>
        <v>24.380000000000003</v>
      </c>
      <c r="O16" s="6">
        <v>21.98</v>
      </c>
      <c r="P16" s="6">
        <f t="shared" ref="P16:P20" si="8">1403/D16</f>
        <v>1.2515611061552185</v>
      </c>
      <c r="Q16" s="6"/>
      <c r="R16" s="6"/>
      <c r="S16" s="6">
        <f t="shared" si="1"/>
        <v>22.639400000000002</v>
      </c>
      <c r="T16" s="21">
        <f t="shared" si="2"/>
        <v>23.975124600000001</v>
      </c>
      <c r="U16" s="21">
        <f t="shared" si="3"/>
        <v>24.545124600000001</v>
      </c>
      <c r="V16" s="21">
        <f t="shared" si="4"/>
        <v>27.245088306000003</v>
      </c>
      <c r="W16" s="22">
        <v>30.23</v>
      </c>
      <c r="X16" s="22">
        <f t="shared" si="6"/>
        <v>33.94829</v>
      </c>
      <c r="Y16" s="22">
        <v>33.950000000000003</v>
      </c>
      <c r="Z16" s="21"/>
      <c r="AA16" s="21"/>
      <c r="AB16" s="22">
        <v>10</v>
      </c>
      <c r="AC16" s="21">
        <v>0.56999999999999995</v>
      </c>
      <c r="AD16" s="22">
        <f t="shared" si="7"/>
        <v>43.95</v>
      </c>
      <c r="AE16" s="22"/>
      <c r="AF16" s="27"/>
      <c r="AG16" s="24"/>
      <c r="AH16" s="42"/>
      <c r="AI16" s="24"/>
      <c r="AJ16" s="24"/>
      <c r="AK16" s="24"/>
      <c r="AL16" s="24"/>
      <c r="AM16" s="24"/>
      <c r="AN16" s="24"/>
    </row>
    <row r="17" spans="2:40" x14ac:dyDescent="0.25">
      <c r="B17" s="3" t="s">
        <v>24</v>
      </c>
      <c r="C17" s="5" t="s">
        <v>6</v>
      </c>
      <c r="D17" s="8">
        <v>1554.3</v>
      </c>
      <c r="E17" s="6">
        <v>17.100000000000001</v>
      </c>
      <c r="F17" s="6"/>
      <c r="G17" s="6"/>
      <c r="H17" s="3">
        <v>18.84</v>
      </c>
      <c r="I17" s="3">
        <v>18.84</v>
      </c>
      <c r="J17" s="7">
        <v>21.37</v>
      </c>
      <c r="K17" s="6"/>
      <c r="L17" s="6"/>
      <c r="M17" s="6"/>
      <c r="N17" s="6">
        <f t="shared" si="0"/>
        <v>21.37</v>
      </c>
      <c r="O17" s="6">
        <v>21.98</v>
      </c>
      <c r="P17" s="6">
        <f t="shared" si="8"/>
        <v>0.90265714469536129</v>
      </c>
      <c r="Q17" s="6"/>
      <c r="R17" s="6"/>
      <c r="S17" s="6">
        <f t="shared" si="1"/>
        <v>22.639400000000002</v>
      </c>
      <c r="T17" s="21">
        <f t="shared" si="2"/>
        <v>23.975124600000001</v>
      </c>
      <c r="U17" s="21">
        <f t="shared" si="3"/>
        <v>24.545124600000001</v>
      </c>
      <c r="V17" s="21">
        <f t="shared" si="4"/>
        <v>27.245088306000003</v>
      </c>
      <c r="W17" s="22">
        <v>30.7</v>
      </c>
      <c r="X17" s="22">
        <f t="shared" si="6"/>
        <v>34.476100000000002</v>
      </c>
      <c r="Y17" s="22">
        <v>35.15</v>
      </c>
      <c r="Z17" s="21"/>
      <c r="AA17" s="21"/>
      <c r="AB17" s="22">
        <v>5.43</v>
      </c>
      <c r="AC17" s="21">
        <v>0.56999999999999995</v>
      </c>
      <c r="AD17" s="22">
        <f t="shared" si="7"/>
        <v>40.58</v>
      </c>
      <c r="AE17" s="22"/>
      <c r="AF17" s="27"/>
      <c r="AG17" s="24"/>
      <c r="AH17" s="40"/>
      <c r="AI17" s="24"/>
      <c r="AJ17" s="24"/>
      <c r="AK17" s="24"/>
      <c r="AL17" s="24"/>
      <c r="AM17" s="24"/>
      <c r="AN17" s="24"/>
    </row>
    <row r="18" spans="2:40" x14ac:dyDescent="0.25">
      <c r="B18" s="3" t="s">
        <v>25</v>
      </c>
      <c r="C18" s="5">
        <v>3</v>
      </c>
      <c r="D18" s="8">
        <v>210.7</v>
      </c>
      <c r="E18" s="6">
        <v>12.44</v>
      </c>
      <c r="F18" s="6"/>
      <c r="G18" s="6"/>
      <c r="H18" s="3">
        <v>13.87</v>
      </c>
      <c r="I18" s="3">
        <v>13.87</v>
      </c>
      <c r="J18" s="3">
        <v>15.51</v>
      </c>
      <c r="K18" s="6"/>
      <c r="L18" s="6"/>
      <c r="M18" s="6"/>
      <c r="N18" s="6">
        <f t="shared" si="0"/>
        <v>15.51</v>
      </c>
      <c r="O18" s="6">
        <v>15.95</v>
      </c>
      <c r="P18" s="6"/>
      <c r="Q18" s="6"/>
      <c r="R18" s="6"/>
      <c r="S18" s="6">
        <f t="shared" si="1"/>
        <v>16.4285</v>
      </c>
      <c r="T18" s="21">
        <f t="shared" si="2"/>
        <v>17.397781499999997</v>
      </c>
      <c r="U18" s="21">
        <f t="shared" si="3"/>
        <v>17.967781499999997</v>
      </c>
      <c r="V18" s="21">
        <f t="shared" si="4"/>
        <v>19.944237465</v>
      </c>
      <c r="W18" s="22">
        <f t="shared" si="5"/>
        <v>22.469177928069001</v>
      </c>
      <c r="X18" s="22">
        <f t="shared" si="6"/>
        <v>25.232886813221487</v>
      </c>
      <c r="Y18" s="22">
        <v>25.23</v>
      </c>
      <c r="Z18" s="21"/>
      <c r="AA18" s="21"/>
      <c r="AB18" s="22"/>
      <c r="AC18" s="21">
        <v>0.56999999999999995</v>
      </c>
      <c r="AD18" s="22">
        <f t="shared" si="7"/>
        <v>25.23</v>
      </c>
      <c r="AE18" s="22"/>
      <c r="AF18" s="27"/>
      <c r="AG18" s="24"/>
      <c r="AH18" s="40"/>
      <c r="AI18" s="24"/>
      <c r="AJ18" s="24"/>
      <c r="AK18" s="24"/>
      <c r="AL18" s="24"/>
      <c r="AM18" s="24"/>
      <c r="AN18" s="24"/>
    </row>
    <row r="19" spans="2:40" x14ac:dyDescent="0.25">
      <c r="B19" s="3" t="s">
        <v>25</v>
      </c>
      <c r="C19" s="5" t="s">
        <v>63</v>
      </c>
      <c r="D19" s="8">
        <v>1116.0999999999999</v>
      </c>
      <c r="E19" s="6"/>
      <c r="F19" s="6"/>
      <c r="G19" s="6"/>
      <c r="H19" s="3"/>
      <c r="I19" s="3"/>
      <c r="J19" s="3"/>
      <c r="K19" s="6"/>
      <c r="L19" s="6"/>
      <c r="M19" s="6"/>
      <c r="N19" s="6"/>
      <c r="O19" s="6"/>
      <c r="P19" s="6"/>
      <c r="Q19" s="6"/>
      <c r="R19" s="6"/>
      <c r="S19" s="6"/>
      <c r="T19" s="21"/>
      <c r="U19" s="21"/>
      <c r="V19" s="21"/>
      <c r="W19" s="22">
        <v>22</v>
      </c>
      <c r="X19" s="22">
        <f t="shared" si="6"/>
        <v>24.706</v>
      </c>
      <c r="Y19" s="22">
        <v>24.71</v>
      </c>
      <c r="Z19" s="21"/>
      <c r="AA19" s="21"/>
      <c r="AB19" s="22">
        <v>2</v>
      </c>
      <c r="AC19" s="21"/>
      <c r="AD19" s="22">
        <f t="shared" si="7"/>
        <v>26.71</v>
      </c>
      <c r="AE19" s="22"/>
      <c r="AF19" s="27"/>
      <c r="AG19" s="24"/>
      <c r="AH19" s="40"/>
      <c r="AI19" s="24"/>
      <c r="AJ19" s="24"/>
      <c r="AK19" s="24"/>
      <c r="AL19" s="24"/>
      <c r="AM19" s="24"/>
      <c r="AN19" s="24"/>
    </row>
    <row r="20" spans="2:40" ht="18" customHeight="1" x14ac:dyDescent="0.25">
      <c r="B20" s="34" t="s">
        <v>25</v>
      </c>
      <c r="C20" s="5" t="s">
        <v>26</v>
      </c>
      <c r="D20" s="8">
        <v>1145.5999999999999</v>
      </c>
      <c r="E20" s="33">
        <v>17.100000000000001</v>
      </c>
      <c r="F20" s="33"/>
      <c r="G20" s="33"/>
      <c r="H20" s="34">
        <v>18.84</v>
      </c>
      <c r="I20" s="34">
        <v>18.84</v>
      </c>
      <c r="J20" s="35">
        <v>21.37</v>
      </c>
      <c r="K20" s="33">
        <v>4</v>
      </c>
      <c r="L20" s="33"/>
      <c r="M20" s="33"/>
      <c r="N20" s="33">
        <f t="shared" si="0"/>
        <v>25.37</v>
      </c>
      <c r="O20" s="33">
        <v>21.98</v>
      </c>
      <c r="P20" s="33">
        <f t="shared" si="8"/>
        <v>1.2246857541899443</v>
      </c>
      <c r="Q20" s="33"/>
      <c r="R20" s="33"/>
      <c r="S20" s="33">
        <f t="shared" si="1"/>
        <v>22.639400000000002</v>
      </c>
      <c r="T20" s="36">
        <f t="shared" si="2"/>
        <v>23.975124600000001</v>
      </c>
      <c r="U20" s="37">
        <f t="shared" si="3"/>
        <v>24.545124600000001</v>
      </c>
      <c r="V20" s="37">
        <f t="shared" si="4"/>
        <v>27.245088306000003</v>
      </c>
      <c r="W20" s="36">
        <v>30.7</v>
      </c>
      <c r="X20" s="36">
        <f t="shared" si="6"/>
        <v>34.476100000000002</v>
      </c>
      <c r="Y20" s="36">
        <v>34.479999999999997</v>
      </c>
      <c r="Z20" s="36"/>
      <c r="AA20" s="36"/>
      <c r="AB20" s="36">
        <v>4</v>
      </c>
      <c r="AC20" s="36">
        <v>0.56999999999999995</v>
      </c>
      <c r="AD20" s="36">
        <f t="shared" si="7"/>
        <v>38.479999999999997</v>
      </c>
      <c r="AE20" s="36"/>
      <c r="AF20" s="59"/>
      <c r="AG20" s="59"/>
      <c r="AH20" s="41"/>
      <c r="AI20" s="24"/>
      <c r="AJ20" s="24"/>
      <c r="AK20" s="24"/>
      <c r="AL20" s="24"/>
      <c r="AM20" s="24"/>
      <c r="AN20" s="24"/>
    </row>
    <row r="21" spans="2:40" ht="15" x14ac:dyDescent="0.25">
      <c r="B21" s="3" t="s">
        <v>25</v>
      </c>
      <c r="C21" s="5">
        <v>4</v>
      </c>
      <c r="D21" s="8">
        <v>213.7</v>
      </c>
      <c r="E21" s="6">
        <v>12.44</v>
      </c>
      <c r="F21" s="6"/>
      <c r="G21" s="6"/>
      <c r="H21" s="3">
        <v>13.87</v>
      </c>
      <c r="I21" s="3">
        <v>13.87</v>
      </c>
      <c r="J21" s="3">
        <v>15.51</v>
      </c>
      <c r="K21" s="6">
        <v>0.28999999999999998</v>
      </c>
      <c r="L21" s="6"/>
      <c r="M21" s="6"/>
      <c r="N21" s="6">
        <f t="shared" si="0"/>
        <v>15.799999999999999</v>
      </c>
      <c r="O21" s="6">
        <v>15.95</v>
      </c>
      <c r="P21" s="6"/>
      <c r="Q21" s="6"/>
      <c r="R21" s="6"/>
      <c r="S21" s="6">
        <f t="shared" si="1"/>
        <v>16.4285</v>
      </c>
      <c r="T21" s="21">
        <f t="shared" si="2"/>
        <v>17.397781499999997</v>
      </c>
      <c r="U21" s="21">
        <f t="shared" si="3"/>
        <v>17.967781499999997</v>
      </c>
      <c r="V21" s="21">
        <f t="shared" si="4"/>
        <v>19.944237465</v>
      </c>
      <c r="W21" s="22">
        <f t="shared" si="5"/>
        <v>22.469177928069001</v>
      </c>
      <c r="X21" s="22">
        <f t="shared" si="6"/>
        <v>25.232886813221487</v>
      </c>
      <c r="Y21" s="22">
        <v>25.54</v>
      </c>
      <c r="Z21" s="21"/>
      <c r="AA21" s="21"/>
      <c r="AB21" s="22">
        <v>22.74</v>
      </c>
      <c r="AC21" s="21">
        <v>0.56999999999999995</v>
      </c>
      <c r="AD21" s="22">
        <f t="shared" si="7"/>
        <v>48.28</v>
      </c>
      <c r="AE21" s="22"/>
      <c r="AF21" s="27"/>
      <c r="AG21" s="24"/>
      <c r="AH21" s="42"/>
      <c r="AI21" s="24"/>
      <c r="AJ21" s="24"/>
      <c r="AK21" s="24"/>
      <c r="AL21" s="24"/>
      <c r="AM21" s="24"/>
      <c r="AN21" s="24"/>
    </row>
    <row r="22" spans="2:40" x14ac:dyDescent="0.25">
      <c r="B22" s="3" t="s">
        <v>25</v>
      </c>
      <c r="C22" s="5">
        <v>5</v>
      </c>
      <c r="D22" s="8">
        <v>215.1</v>
      </c>
      <c r="E22" s="6">
        <v>13.18</v>
      </c>
      <c r="F22" s="6"/>
      <c r="G22" s="6"/>
      <c r="H22" s="3">
        <v>13.87</v>
      </c>
      <c r="I22" s="3">
        <v>13.87</v>
      </c>
      <c r="J22" s="3">
        <v>15.51</v>
      </c>
      <c r="K22" s="6"/>
      <c r="L22" s="6"/>
      <c r="M22" s="6"/>
      <c r="N22" s="6">
        <f t="shared" si="0"/>
        <v>15.51</v>
      </c>
      <c r="O22" s="6">
        <v>15.95</v>
      </c>
      <c r="P22" s="6"/>
      <c r="Q22" s="6"/>
      <c r="R22" s="6"/>
      <c r="S22" s="6">
        <f t="shared" si="1"/>
        <v>16.4285</v>
      </c>
      <c r="T22" s="6">
        <f t="shared" si="2"/>
        <v>17.397781499999997</v>
      </c>
      <c r="U22" s="21">
        <f t="shared" si="3"/>
        <v>17.967781499999997</v>
      </c>
      <c r="V22" s="21">
        <f t="shared" si="4"/>
        <v>19.944237465</v>
      </c>
      <c r="W22" s="22">
        <f t="shared" si="5"/>
        <v>22.469177928069001</v>
      </c>
      <c r="X22" s="22">
        <f t="shared" si="6"/>
        <v>25.232886813221487</v>
      </c>
      <c r="Y22" s="22">
        <v>25.23</v>
      </c>
      <c r="Z22" s="6"/>
      <c r="AA22" s="6"/>
      <c r="AB22" s="22">
        <v>0</v>
      </c>
      <c r="AC22" s="6">
        <v>0.56999999999999995</v>
      </c>
      <c r="AD22" s="22">
        <f t="shared" si="7"/>
        <v>25.23</v>
      </c>
      <c r="AE22" s="22"/>
      <c r="AF22" s="27"/>
      <c r="AG22" s="24"/>
      <c r="AH22" s="40"/>
      <c r="AI22" s="24"/>
      <c r="AJ22" s="24"/>
      <c r="AK22" s="24"/>
      <c r="AL22" s="24"/>
      <c r="AM22" s="24"/>
      <c r="AN22" s="24"/>
    </row>
    <row r="23" spans="2:40" x14ac:dyDescent="0.25">
      <c r="B23" s="3" t="s">
        <v>25</v>
      </c>
      <c r="C23" s="5">
        <v>6</v>
      </c>
      <c r="D23" s="8">
        <v>216.4</v>
      </c>
      <c r="E23" s="6">
        <v>13.18</v>
      </c>
      <c r="F23" s="6"/>
      <c r="G23" s="6"/>
      <c r="H23" s="3">
        <v>13.87</v>
      </c>
      <c r="I23" s="3">
        <v>13.87</v>
      </c>
      <c r="J23" s="3">
        <v>15.51</v>
      </c>
      <c r="K23" s="6"/>
      <c r="L23" s="6"/>
      <c r="M23" s="6"/>
      <c r="N23" s="6">
        <f t="shared" si="0"/>
        <v>15.51</v>
      </c>
      <c r="O23" s="6">
        <v>15.95</v>
      </c>
      <c r="P23" s="6"/>
      <c r="Q23" s="6"/>
      <c r="R23" s="6"/>
      <c r="S23" s="6">
        <f t="shared" si="1"/>
        <v>16.4285</v>
      </c>
      <c r="T23" s="6">
        <f t="shared" si="2"/>
        <v>17.397781499999997</v>
      </c>
      <c r="U23" s="21">
        <f t="shared" si="3"/>
        <v>17.967781499999997</v>
      </c>
      <c r="V23" s="21">
        <f t="shared" si="4"/>
        <v>19.944237465</v>
      </c>
      <c r="W23" s="22">
        <f t="shared" si="5"/>
        <v>22.469177928069001</v>
      </c>
      <c r="X23" s="22">
        <f t="shared" si="6"/>
        <v>25.232886813221487</v>
      </c>
      <c r="Y23" s="22">
        <v>25.23</v>
      </c>
      <c r="Z23" s="6"/>
      <c r="AA23" s="6"/>
      <c r="AB23" s="22">
        <v>0</v>
      </c>
      <c r="AC23" s="21">
        <v>0.56999999999999995</v>
      </c>
      <c r="AD23" s="22">
        <f t="shared" si="7"/>
        <v>25.23</v>
      </c>
      <c r="AE23" s="22"/>
      <c r="AF23" s="27"/>
      <c r="AG23" s="24"/>
      <c r="AH23" s="40"/>
      <c r="AI23" s="24"/>
      <c r="AJ23" s="24"/>
      <c r="AK23" s="24"/>
      <c r="AL23" s="24"/>
      <c r="AM23" s="24"/>
      <c r="AN23" s="24"/>
    </row>
    <row r="24" spans="2:40" x14ac:dyDescent="0.25">
      <c r="B24" s="3" t="s">
        <v>25</v>
      </c>
      <c r="C24" s="5">
        <v>7</v>
      </c>
      <c r="D24" s="8">
        <v>214.2</v>
      </c>
      <c r="E24" s="6">
        <v>13.18</v>
      </c>
      <c r="F24" s="6"/>
      <c r="G24" s="6"/>
      <c r="H24" s="3">
        <v>13.87</v>
      </c>
      <c r="I24" s="3">
        <v>13.87</v>
      </c>
      <c r="J24" s="3">
        <v>15.51</v>
      </c>
      <c r="K24" s="6"/>
      <c r="L24" s="6"/>
      <c r="M24" s="6"/>
      <c r="N24" s="6">
        <f t="shared" si="0"/>
        <v>15.51</v>
      </c>
      <c r="O24" s="6">
        <v>15.95</v>
      </c>
      <c r="P24" s="6"/>
      <c r="Q24" s="6"/>
      <c r="R24" s="6"/>
      <c r="S24" s="6">
        <f t="shared" si="1"/>
        <v>16.4285</v>
      </c>
      <c r="T24" s="21">
        <f t="shared" si="2"/>
        <v>17.397781499999997</v>
      </c>
      <c r="U24" s="21">
        <f t="shared" si="3"/>
        <v>17.967781499999997</v>
      </c>
      <c r="V24" s="21">
        <f t="shared" si="4"/>
        <v>19.944237465</v>
      </c>
      <c r="W24" s="22">
        <f t="shared" si="5"/>
        <v>22.469177928069001</v>
      </c>
      <c r="X24" s="22">
        <f t="shared" si="6"/>
        <v>25.232886813221487</v>
      </c>
      <c r="Y24" s="22">
        <v>26.2</v>
      </c>
      <c r="Z24" s="21"/>
      <c r="AA24" s="21"/>
      <c r="AB24" s="22">
        <v>5.43</v>
      </c>
      <c r="AC24" s="21">
        <v>0.56999999999999995</v>
      </c>
      <c r="AD24" s="22">
        <f t="shared" si="7"/>
        <v>31.63</v>
      </c>
      <c r="AE24" s="22"/>
      <c r="AF24" s="27"/>
      <c r="AG24" s="24"/>
      <c r="AH24" s="40"/>
      <c r="AI24" s="24"/>
      <c r="AJ24" s="24"/>
      <c r="AK24" s="24"/>
      <c r="AL24" s="24"/>
      <c r="AM24" s="24"/>
      <c r="AN24" s="24"/>
    </row>
    <row r="25" spans="2:40" ht="15" x14ac:dyDescent="0.25">
      <c r="B25" s="3" t="s">
        <v>25</v>
      </c>
      <c r="C25" s="5">
        <v>8</v>
      </c>
      <c r="D25" s="8">
        <v>363.7</v>
      </c>
      <c r="E25" s="6">
        <v>12.44</v>
      </c>
      <c r="F25" s="6"/>
      <c r="G25" s="6"/>
      <c r="H25" s="3">
        <v>13.87</v>
      </c>
      <c r="I25" s="3">
        <v>13.87</v>
      </c>
      <c r="J25" s="3">
        <v>15.51</v>
      </c>
      <c r="K25" s="6">
        <v>0.49</v>
      </c>
      <c r="L25" s="6"/>
      <c r="M25" s="6"/>
      <c r="N25" s="6">
        <f t="shared" si="0"/>
        <v>16</v>
      </c>
      <c r="O25" s="6">
        <v>15.95</v>
      </c>
      <c r="P25" s="6"/>
      <c r="Q25" s="6"/>
      <c r="R25" s="6"/>
      <c r="S25" s="6">
        <f t="shared" si="1"/>
        <v>16.4285</v>
      </c>
      <c r="T25" s="21">
        <f t="shared" si="2"/>
        <v>17.397781499999997</v>
      </c>
      <c r="U25" s="21">
        <f t="shared" si="3"/>
        <v>17.967781499999997</v>
      </c>
      <c r="V25" s="21">
        <f t="shared" si="4"/>
        <v>19.944237465</v>
      </c>
      <c r="W25" s="22">
        <f t="shared" si="5"/>
        <v>22.469177928069001</v>
      </c>
      <c r="X25" s="22">
        <f t="shared" si="6"/>
        <v>25.232886813221487</v>
      </c>
      <c r="Y25" s="22">
        <v>25.55</v>
      </c>
      <c r="Z25" s="21"/>
      <c r="AA25" s="21"/>
      <c r="AB25" s="22">
        <v>15.38</v>
      </c>
      <c r="AC25" s="21">
        <v>0.56999999999999995</v>
      </c>
      <c r="AD25" s="22">
        <f t="shared" si="7"/>
        <v>40.93</v>
      </c>
      <c r="AE25" s="22"/>
      <c r="AF25" s="27"/>
      <c r="AG25" s="24"/>
      <c r="AH25" s="42"/>
      <c r="AI25" s="24"/>
      <c r="AJ25" s="24"/>
      <c r="AK25" s="24"/>
      <c r="AL25" s="24"/>
      <c r="AM25" s="24"/>
      <c r="AN25" s="24"/>
    </row>
    <row r="26" spans="2:40" ht="15" x14ac:dyDescent="0.25">
      <c r="B26" s="3" t="s">
        <v>27</v>
      </c>
      <c r="C26" s="5">
        <v>1</v>
      </c>
      <c r="D26" s="8">
        <v>644.6</v>
      </c>
      <c r="E26" s="6">
        <v>15.03</v>
      </c>
      <c r="F26" s="6"/>
      <c r="G26" s="6"/>
      <c r="H26" s="3">
        <v>16.239999999999998</v>
      </c>
      <c r="I26" s="3">
        <v>16.47</v>
      </c>
      <c r="J26" s="7">
        <v>18.309999999999999</v>
      </c>
      <c r="K26" s="6">
        <v>1.69</v>
      </c>
      <c r="L26" s="6"/>
      <c r="M26" s="6"/>
      <c r="N26" s="6">
        <f t="shared" si="0"/>
        <v>20</v>
      </c>
      <c r="O26" s="6">
        <v>18.84</v>
      </c>
      <c r="P26" s="6"/>
      <c r="Q26" s="6"/>
      <c r="R26" s="6"/>
      <c r="S26" s="6">
        <f t="shared" si="1"/>
        <v>19.405200000000001</v>
      </c>
      <c r="T26" s="21">
        <f t="shared" si="2"/>
        <v>20.550106799999998</v>
      </c>
      <c r="U26" s="21">
        <f t="shared" si="3"/>
        <v>21.120106799999999</v>
      </c>
      <c r="V26" s="21">
        <f t="shared" si="4"/>
        <v>23.443318548000001</v>
      </c>
      <c r="W26" s="22">
        <f t="shared" si="5"/>
        <v>26.411242676176801</v>
      </c>
      <c r="X26" s="22">
        <f t="shared" si="6"/>
        <v>29.659825525346548</v>
      </c>
      <c r="Y26" s="22">
        <v>29.66</v>
      </c>
      <c r="Z26" s="21"/>
      <c r="AA26" s="21"/>
      <c r="AB26" s="22">
        <v>11.18</v>
      </c>
      <c r="AC26" s="21">
        <v>0.56999999999999995</v>
      </c>
      <c r="AD26" s="22">
        <f t="shared" si="7"/>
        <v>40.840000000000003</v>
      </c>
      <c r="AE26" s="22"/>
      <c r="AF26" s="27"/>
      <c r="AG26" s="24"/>
      <c r="AH26" s="42"/>
      <c r="AI26" s="24"/>
      <c r="AJ26" s="24"/>
      <c r="AK26" s="24"/>
      <c r="AL26" s="24"/>
      <c r="AM26" s="24"/>
      <c r="AN26" s="24"/>
    </row>
    <row r="27" spans="2:40" x14ac:dyDescent="0.25">
      <c r="B27" s="3" t="s">
        <v>27</v>
      </c>
      <c r="C27" s="5">
        <v>5</v>
      </c>
      <c r="D27" s="8">
        <v>647.9</v>
      </c>
      <c r="E27" s="6">
        <v>15.03</v>
      </c>
      <c r="F27" s="6"/>
      <c r="G27" s="6"/>
      <c r="H27" s="3">
        <v>16.239999999999998</v>
      </c>
      <c r="I27" s="3">
        <v>16.239999999999998</v>
      </c>
      <c r="J27" s="7">
        <v>18.309999999999999</v>
      </c>
      <c r="K27" s="6">
        <v>2.69</v>
      </c>
      <c r="L27" s="6"/>
      <c r="M27" s="6"/>
      <c r="N27" s="6">
        <f t="shared" si="0"/>
        <v>21</v>
      </c>
      <c r="O27" s="6">
        <v>18.84</v>
      </c>
      <c r="P27" s="6"/>
      <c r="Q27" s="6"/>
      <c r="R27" s="6"/>
      <c r="S27" s="6">
        <f t="shared" si="1"/>
        <v>19.405200000000001</v>
      </c>
      <c r="T27" s="21">
        <f t="shared" si="2"/>
        <v>20.550106799999998</v>
      </c>
      <c r="U27" s="21">
        <f t="shared" si="3"/>
        <v>21.120106799999999</v>
      </c>
      <c r="V27" s="21">
        <f t="shared" si="4"/>
        <v>23.443318548000001</v>
      </c>
      <c r="W27" s="22">
        <f t="shared" si="5"/>
        <v>26.411242676176801</v>
      </c>
      <c r="X27" s="22">
        <f t="shared" si="6"/>
        <v>29.659825525346548</v>
      </c>
      <c r="Y27" s="22">
        <v>30.48</v>
      </c>
      <c r="Z27" s="21"/>
      <c r="AA27" s="21"/>
      <c r="AB27" s="22">
        <v>5.43</v>
      </c>
      <c r="AC27" s="21">
        <v>0.56999999999999995</v>
      </c>
      <c r="AD27" s="22">
        <f t="shared" si="7"/>
        <v>35.909999999999997</v>
      </c>
      <c r="AE27" s="22"/>
      <c r="AF27" s="27"/>
      <c r="AG27" s="24"/>
      <c r="AH27" s="40"/>
      <c r="AI27" s="24"/>
      <c r="AJ27" s="24"/>
      <c r="AK27" s="24"/>
      <c r="AL27" s="24"/>
      <c r="AM27" s="24"/>
      <c r="AN27" s="24"/>
    </row>
    <row r="28" spans="2:40" x14ac:dyDescent="0.25">
      <c r="B28" s="3" t="s">
        <v>27</v>
      </c>
      <c r="C28" s="5">
        <v>7</v>
      </c>
      <c r="D28" s="8">
        <v>572</v>
      </c>
      <c r="E28" s="6">
        <v>15.03</v>
      </c>
      <c r="F28" s="6"/>
      <c r="G28" s="6"/>
      <c r="H28" s="3">
        <v>16.239999999999998</v>
      </c>
      <c r="I28" s="3">
        <v>16.239999999999998</v>
      </c>
      <c r="J28" s="7">
        <v>18.309999999999999</v>
      </c>
      <c r="K28" s="6">
        <v>0.69</v>
      </c>
      <c r="L28" s="6"/>
      <c r="M28" s="6"/>
      <c r="N28" s="6">
        <f t="shared" si="0"/>
        <v>19</v>
      </c>
      <c r="O28" s="6">
        <v>18.84</v>
      </c>
      <c r="P28" s="6"/>
      <c r="Q28" s="6"/>
      <c r="R28" s="6"/>
      <c r="S28" s="6">
        <f t="shared" si="1"/>
        <v>19.405200000000001</v>
      </c>
      <c r="T28" s="21">
        <f t="shared" si="2"/>
        <v>20.550106799999998</v>
      </c>
      <c r="U28" s="21">
        <f t="shared" si="3"/>
        <v>21.120106799999999</v>
      </c>
      <c r="V28" s="21">
        <f t="shared" si="4"/>
        <v>23.443318548000001</v>
      </c>
      <c r="W28" s="22">
        <f t="shared" si="5"/>
        <v>26.411242676176801</v>
      </c>
      <c r="X28" s="22">
        <f t="shared" si="6"/>
        <v>29.659825525346548</v>
      </c>
      <c r="Y28" s="22">
        <v>30.48</v>
      </c>
      <c r="Z28" s="21"/>
      <c r="AA28" s="21"/>
      <c r="AB28" s="22">
        <v>5.43</v>
      </c>
      <c r="AC28" s="21">
        <v>0.56999999999999995</v>
      </c>
      <c r="AD28" s="22">
        <f t="shared" si="7"/>
        <v>35.909999999999997</v>
      </c>
      <c r="AE28" s="22"/>
      <c r="AF28" s="27"/>
      <c r="AG28" s="24"/>
      <c r="AH28" s="40"/>
      <c r="AI28" s="24"/>
      <c r="AJ28" s="24"/>
      <c r="AK28" s="24"/>
      <c r="AL28" s="24"/>
      <c r="AM28" s="24"/>
      <c r="AN28" s="24"/>
    </row>
    <row r="29" spans="2:40" s="44" customFormat="1" ht="15.75" customHeight="1" x14ac:dyDescent="0.25">
      <c r="B29" s="34" t="s">
        <v>61</v>
      </c>
      <c r="C29" s="5">
        <v>4</v>
      </c>
      <c r="D29" s="8">
        <v>771.5</v>
      </c>
      <c r="E29" s="33"/>
      <c r="F29" s="33"/>
      <c r="G29" s="33"/>
      <c r="H29" s="34"/>
      <c r="I29" s="34"/>
      <c r="J29" s="35"/>
      <c r="K29" s="33"/>
      <c r="L29" s="33"/>
      <c r="M29" s="33"/>
      <c r="N29" s="33"/>
      <c r="O29" s="33"/>
      <c r="P29" s="33"/>
      <c r="Q29" s="33"/>
      <c r="R29" s="33"/>
      <c r="S29" s="33"/>
      <c r="T29" s="37"/>
      <c r="U29" s="37"/>
      <c r="V29" s="37">
        <v>27.25</v>
      </c>
      <c r="W29" s="36">
        <v>30.7</v>
      </c>
      <c r="X29" s="36">
        <f t="shared" si="6"/>
        <v>34.476100000000002</v>
      </c>
      <c r="Y29" s="76">
        <v>30.98</v>
      </c>
      <c r="Z29" s="76"/>
      <c r="AA29" s="76"/>
      <c r="AB29" s="76">
        <v>12.51</v>
      </c>
      <c r="AC29" s="76"/>
      <c r="AD29" s="76">
        <f t="shared" si="7"/>
        <v>43.49</v>
      </c>
      <c r="AE29" s="45"/>
      <c r="AF29" s="46"/>
      <c r="AG29" s="47"/>
      <c r="AH29" s="48"/>
      <c r="AI29" s="24"/>
      <c r="AJ29" s="24"/>
      <c r="AK29" s="43"/>
      <c r="AL29" s="43"/>
      <c r="AM29" s="43"/>
      <c r="AN29" s="43"/>
    </row>
    <row r="30" spans="2:40" x14ac:dyDescent="0.25">
      <c r="B30" s="3" t="s">
        <v>28</v>
      </c>
      <c r="C30" s="5">
        <v>8</v>
      </c>
      <c r="D30" s="8">
        <v>167.5</v>
      </c>
      <c r="E30" s="6">
        <v>12.44</v>
      </c>
      <c r="F30" s="6"/>
      <c r="G30" s="6"/>
      <c r="H30" s="3">
        <v>13.87</v>
      </c>
      <c r="I30" s="3">
        <v>13.87</v>
      </c>
      <c r="J30" s="3">
        <v>15.51</v>
      </c>
      <c r="K30" s="6"/>
      <c r="L30" s="6"/>
      <c r="M30" s="6"/>
      <c r="N30" s="6">
        <f t="shared" si="0"/>
        <v>15.51</v>
      </c>
      <c r="O30" s="6">
        <v>15.95</v>
      </c>
      <c r="P30" s="6"/>
      <c r="Q30" s="6"/>
      <c r="R30" s="6"/>
      <c r="S30" s="6">
        <f t="shared" si="1"/>
        <v>16.4285</v>
      </c>
      <c r="T30" s="21">
        <f t="shared" si="2"/>
        <v>17.397781499999997</v>
      </c>
      <c r="U30" s="21">
        <f t="shared" si="3"/>
        <v>17.967781499999997</v>
      </c>
      <c r="V30" s="21">
        <f t="shared" si="4"/>
        <v>19.944237465</v>
      </c>
      <c r="W30" s="22">
        <f t="shared" si="5"/>
        <v>22.469177928069001</v>
      </c>
      <c r="X30" s="22">
        <f t="shared" si="6"/>
        <v>25.232886813221487</v>
      </c>
      <c r="Y30" s="22">
        <v>26.2</v>
      </c>
      <c r="Z30" s="21"/>
      <c r="AA30" s="21"/>
      <c r="AB30" s="22">
        <v>5.43</v>
      </c>
      <c r="AC30" s="21">
        <v>0.56999999999999995</v>
      </c>
      <c r="AD30" s="22">
        <f t="shared" si="7"/>
        <v>31.63</v>
      </c>
      <c r="AE30" s="22"/>
      <c r="AF30" s="27"/>
      <c r="AG30" s="24"/>
      <c r="AH30" s="40"/>
      <c r="AI30" s="24"/>
      <c r="AJ30" s="24"/>
      <c r="AK30" s="24"/>
      <c r="AL30" s="24"/>
      <c r="AM30" s="24"/>
      <c r="AN30" s="24"/>
    </row>
    <row r="31" spans="2:40" x14ac:dyDescent="0.25">
      <c r="B31" s="3" t="s">
        <v>28</v>
      </c>
      <c r="C31" s="5">
        <v>12</v>
      </c>
      <c r="D31" s="8">
        <v>191.8</v>
      </c>
      <c r="E31" s="6">
        <v>12.44</v>
      </c>
      <c r="F31" s="6"/>
      <c r="G31" s="6"/>
      <c r="H31" s="3">
        <v>13.87</v>
      </c>
      <c r="I31" s="3">
        <v>13.87</v>
      </c>
      <c r="J31" s="3">
        <v>15.51</v>
      </c>
      <c r="K31" s="6"/>
      <c r="L31" s="6"/>
      <c r="M31" s="6"/>
      <c r="N31" s="6">
        <f t="shared" si="0"/>
        <v>15.51</v>
      </c>
      <c r="O31" s="6">
        <v>15.95</v>
      </c>
      <c r="P31" s="6"/>
      <c r="Q31" s="6"/>
      <c r="R31" s="6"/>
      <c r="S31" s="6">
        <f t="shared" si="1"/>
        <v>16.4285</v>
      </c>
      <c r="T31" s="21">
        <f t="shared" si="2"/>
        <v>17.397781499999997</v>
      </c>
      <c r="U31" s="21">
        <f t="shared" si="3"/>
        <v>17.967781499999997</v>
      </c>
      <c r="V31" s="21">
        <f t="shared" si="4"/>
        <v>19.944237465</v>
      </c>
      <c r="W31" s="22">
        <f t="shared" si="5"/>
        <v>22.469177928069001</v>
      </c>
      <c r="X31" s="22">
        <f t="shared" si="6"/>
        <v>25.232886813221487</v>
      </c>
      <c r="Y31" s="22">
        <v>26.2</v>
      </c>
      <c r="Z31" s="21"/>
      <c r="AA31" s="21"/>
      <c r="AB31" s="22">
        <v>5.43</v>
      </c>
      <c r="AC31" s="21">
        <v>0.56999999999999995</v>
      </c>
      <c r="AD31" s="22">
        <f t="shared" si="7"/>
        <v>31.63</v>
      </c>
      <c r="AE31" s="22"/>
      <c r="AF31" s="27"/>
      <c r="AG31" s="24"/>
      <c r="AH31" s="40"/>
      <c r="AI31" s="24"/>
      <c r="AJ31" s="24"/>
      <c r="AK31" s="24"/>
      <c r="AL31" s="24"/>
      <c r="AM31" s="24"/>
      <c r="AN31" s="24"/>
    </row>
    <row r="32" spans="2:40" x14ac:dyDescent="0.25">
      <c r="B32" s="3" t="s">
        <v>28</v>
      </c>
      <c r="C32" s="5">
        <v>14</v>
      </c>
      <c r="D32" s="8">
        <v>225.9</v>
      </c>
      <c r="E32" s="6">
        <v>12.44</v>
      </c>
      <c r="F32" s="6"/>
      <c r="G32" s="6"/>
      <c r="H32" s="3">
        <v>13.87</v>
      </c>
      <c r="I32" s="3">
        <v>13.87</v>
      </c>
      <c r="J32" s="3">
        <v>15.51</v>
      </c>
      <c r="K32" s="6"/>
      <c r="L32" s="6"/>
      <c r="M32" s="6"/>
      <c r="N32" s="6">
        <f t="shared" si="0"/>
        <v>15.51</v>
      </c>
      <c r="O32" s="6">
        <v>15.95</v>
      </c>
      <c r="P32" s="6"/>
      <c r="Q32" s="6"/>
      <c r="R32" s="6"/>
      <c r="S32" s="6">
        <f t="shared" si="1"/>
        <v>16.4285</v>
      </c>
      <c r="T32" s="21">
        <f t="shared" si="2"/>
        <v>17.397781499999997</v>
      </c>
      <c r="U32" s="21">
        <f t="shared" si="3"/>
        <v>17.967781499999997</v>
      </c>
      <c r="V32" s="21">
        <f t="shared" si="4"/>
        <v>19.944237465</v>
      </c>
      <c r="W32" s="22">
        <f t="shared" si="5"/>
        <v>22.469177928069001</v>
      </c>
      <c r="X32" s="22">
        <f t="shared" si="6"/>
        <v>25.232886813221487</v>
      </c>
      <c r="Y32" s="22">
        <v>26.2</v>
      </c>
      <c r="Z32" s="21"/>
      <c r="AA32" s="21"/>
      <c r="AB32" s="22">
        <v>5.43</v>
      </c>
      <c r="AC32" s="21">
        <v>0.56999999999999995</v>
      </c>
      <c r="AD32" s="22">
        <f t="shared" si="7"/>
        <v>31.63</v>
      </c>
      <c r="AE32" s="22"/>
      <c r="AF32" s="27"/>
      <c r="AG32" s="24"/>
      <c r="AH32" s="40"/>
      <c r="AI32" s="24"/>
      <c r="AJ32" s="24"/>
      <c r="AK32" s="24"/>
      <c r="AL32" s="24"/>
      <c r="AM32" s="24"/>
      <c r="AN32" s="24"/>
    </row>
    <row r="33" spans="2:40" x14ac:dyDescent="0.25">
      <c r="B33" s="3" t="s">
        <v>28</v>
      </c>
      <c r="C33" s="5">
        <v>20</v>
      </c>
      <c r="D33" s="8">
        <v>348.2</v>
      </c>
      <c r="E33" s="6"/>
      <c r="F33" s="6"/>
      <c r="G33" s="6"/>
      <c r="H33" s="3"/>
      <c r="I33" s="3"/>
      <c r="J33" s="3"/>
      <c r="K33" s="6"/>
      <c r="L33" s="6"/>
      <c r="M33" s="6"/>
      <c r="N33" s="6"/>
      <c r="O33" s="6"/>
      <c r="P33" s="6"/>
      <c r="Q33" s="6"/>
      <c r="R33" s="6"/>
      <c r="S33" s="6">
        <v>16.43</v>
      </c>
      <c r="T33" s="21">
        <f t="shared" si="2"/>
        <v>17.399369999999998</v>
      </c>
      <c r="U33" s="21">
        <f t="shared" si="3"/>
        <v>17.969369999999998</v>
      </c>
      <c r="V33" s="21">
        <v>19.940000000000001</v>
      </c>
      <c r="W33" s="22">
        <v>22.47</v>
      </c>
      <c r="X33" s="22">
        <f t="shared" si="6"/>
        <v>25.233809999999998</v>
      </c>
      <c r="Y33" s="22">
        <v>26.2</v>
      </c>
      <c r="Z33" s="21"/>
      <c r="AA33" s="21"/>
      <c r="AB33" s="22">
        <v>5.43</v>
      </c>
      <c r="AC33" s="21">
        <v>0.56999999999999995</v>
      </c>
      <c r="AD33" s="22">
        <f t="shared" si="7"/>
        <v>31.63</v>
      </c>
      <c r="AE33" s="22"/>
      <c r="AF33" s="27"/>
      <c r="AG33" s="24"/>
      <c r="AH33" s="40"/>
      <c r="AI33" s="24"/>
      <c r="AJ33" s="24"/>
      <c r="AK33" s="24"/>
      <c r="AL33" s="24"/>
      <c r="AM33" s="24"/>
      <c r="AN33" s="24"/>
    </row>
    <row r="34" spans="2:40" x14ac:dyDescent="0.25">
      <c r="B34" s="3" t="s">
        <v>29</v>
      </c>
      <c r="C34" s="5" t="s">
        <v>30</v>
      </c>
      <c r="D34" s="8">
        <v>221.4</v>
      </c>
      <c r="E34" s="6">
        <v>13.18</v>
      </c>
      <c r="F34" s="6"/>
      <c r="G34" s="6"/>
      <c r="H34" s="3">
        <v>13.87</v>
      </c>
      <c r="I34" s="3">
        <v>13.87</v>
      </c>
      <c r="J34" s="3">
        <v>15.51</v>
      </c>
      <c r="K34" s="6">
        <v>3</v>
      </c>
      <c r="L34" s="6"/>
      <c r="M34" s="6"/>
      <c r="N34" s="6">
        <f t="shared" si="0"/>
        <v>18.509999999999998</v>
      </c>
      <c r="O34" s="6">
        <v>15.95</v>
      </c>
      <c r="P34" s="6"/>
      <c r="Q34" s="6"/>
      <c r="R34" s="6"/>
      <c r="S34" s="6">
        <f t="shared" si="1"/>
        <v>16.4285</v>
      </c>
      <c r="T34" s="6">
        <f t="shared" si="2"/>
        <v>17.397781499999997</v>
      </c>
      <c r="U34" s="21">
        <f t="shared" si="3"/>
        <v>17.967781499999997</v>
      </c>
      <c r="V34" s="21">
        <f t="shared" si="4"/>
        <v>19.944237465</v>
      </c>
      <c r="W34" s="22">
        <f t="shared" si="5"/>
        <v>22.469177928069001</v>
      </c>
      <c r="X34" s="22">
        <f t="shared" si="6"/>
        <v>25.232886813221487</v>
      </c>
      <c r="Y34" s="22">
        <v>25.23</v>
      </c>
      <c r="Z34" s="6"/>
      <c r="AA34" s="6"/>
      <c r="AB34" s="22">
        <v>10</v>
      </c>
      <c r="AC34" s="6">
        <v>0.56999999999999995</v>
      </c>
      <c r="AD34" s="22">
        <f t="shared" si="7"/>
        <v>35.230000000000004</v>
      </c>
      <c r="AE34" s="22"/>
      <c r="AF34" s="27"/>
      <c r="AG34" s="24"/>
      <c r="AH34" s="40"/>
      <c r="AI34" s="24"/>
      <c r="AJ34" s="24"/>
      <c r="AK34" s="24"/>
      <c r="AL34" s="24"/>
      <c r="AM34" s="24"/>
      <c r="AN34" s="24"/>
    </row>
    <row r="35" spans="2:40" ht="26.25" customHeight="1" x14ac:dyDescent="0.25">
      <c r="B35" s="55" t="s">
        <v>29</v>
      </c>
      <c r="C35" s="57">
        <v>6</v>
      </c>
      <c r="D35" s="8">
        <v>669.9</v>
      </c>
      <c r="E35" s="6">
        <v>15.24</v>
      </c>
      <c r="F35" s="6"/>
      <c r="G35" s="6"/>
      <c r="H35" s="3">
        <v>16.47</v>
      </c>
      <c r="I35" s="3">
        <v>16.47</v>
      </c>
      <c r="J35" s="10">
        <v>15.51</v>
      </c>
      <c r="K35" s="6">
        <v>4.93</v>
      </c>
      <c r="L35" s="6"/>
      <c r="M35" s="6"/>
      <c r="N35" s="6">
        <f t="shared" si="0"/>
        <v>20.439999999999998</v>
      </c>
      <c r="O35" s="6">
        <v>15.95</v>
      </c>
      <c r="P35" s="6"/>
      <c r="Q35" s="6"/>
      <c r="R35" s="6"/>
      <c r="S35" s="6">
        <v>19.66</v>
      </c>
      <c r="T35" s="6">
        <v>23.98</v>
      </c>
      <c r="U35" s="21">
        <f t="shared" si="3"/>
        <v>24.55</v>
      </c>
      <c r="V35" s="21">
        <f t="shared" si="4"/>
        <v>27.250500000000002</v>
      </c>
      <c r="W35" s="22">
        <f t="shared" si="5"/>
        <v>30.700413300000005</v>
      </c>
      <c r="X35" s="22">
        <f t="shared" si="6"/>
        <v>34.476564135900006</v>
      </c>
      <c r="Y35" s="22">
        <v>34.479999999999997</v>
      </c>
      <c r="Z35" s="6"/>
      <c r="AA35" s="6"/>
      <c r="AB35" s="22">
        <v>5.08</v>
      </c>
      <c r="AC35" s="6">
        <v>0.56999999999999995</v>
      </c>
      <c r="AD35" s="22">
        <f t="shared" si="7"/>
        <v>39.559999999999995</v>
      </c>
      <c r="AE35" s="74" t="s">
        <v>66</v>
      </c>
      <c r="AF35" s="30"/>
      <c r="AG35" s="29"/>
      <c r="AH35" s="40"/>
      <c r="AI35" s="24"/>
      <c r="AJ35" s="24"/>
      <c r="AK35" s="24"/>
      <c r="AL35" s="24"/>
      <c r="AM35" s="24"/>
      <c r="AN35" s="24"/>
    </row>
    <row r="36" spans="2:40" x14ac:dyDescent="0.25">
      <c r="B36" s="61"/>
      <c r="C36" s="62"/>
      <c r="D36" s="8"/>
      <c r="E36" s="6"/>
      <c r="F36" s="6"/>
      <c r="G36" s="6"/>
      <c r="H36" s="3"/>
      <c r="I36" s="3"/>
      <c r="J36" s="10"/>
      <c r="K36" s="6"/>
      <c r="L36" s="6"/>
      <c r="M36" s="6"/>
      <c r="N36" s="6"/>
      <c r="O36" s="6"/>
      <c r="P36" s="6"/>
      <c r="Q36" s="6"/>
      <c r="R36" s="6"/>
      <c r="S36" s="6"/>
      <c r="T36" s="6"/>
      <c r="U36" s="21"/>
      <c r="V36" s="21"/>
      <c r="W36" s="22"/>
      <c r="X36" s="22"/>
      <c r="Y36" s="22">
        <v>34.479999999999997</v>
      </c>
      <c r="Z36" s="6"/>
      <c r="AA36" s="6"/>
      <c r="AB36" s="22">
        <v>55.08</v>
      </c>
      <c r="AC36" s="6"/>
      <c r="AD36" s="22">
        <f t="shared" si="7"/>
        <v>89.56</v>
      </c>
      <c r="AE36" s="75" t="s">
        <v>65</v>
      </c>
      <c r="AF36" s="27"/>
      <c r="AG36" s="24"/>
      <c r="AH36" s="40"/>
      <c r="AI36" s="24"/>
      <c r="AJ36" s="24"/>
      <c r="AK36" s="24"/>
      <c r="AL36" s="24"/>
      <c r="AM36" s="24"/>
      <c r="AN36" s="24"/>
    </row>
    <row r="37" spans="2:40" hidden="1" x14ac:dyDescent="0.25">
      <c r="B37" s="56"/>
      <c r="C37" s="58"/>
      <c r="D37" s="8"/>
      <c r="E37" s="6"/>
      <c r="F37" s="6"/>
      <c r="G37" s="6"/>
      <c r="H37" s="3"/>
      <c r="I37" s="3"/>
      <c r="J37" s="10"/>
      <c r="K37" s="6"/>
      <c r="L37" s="6"/>
      <c r="M37" s="6"/>
      <c r="N37" s="6"/>
      <c r="O37" s="6"/>
      <c r="P37" s="6"/>
      <c r="Q37" s="6"/>
      <c r="R37" s="6"/>
      <c r="S37" s="6"/>
      <c r="T37" s="6"/>
      <c r="U37" s="21"/>
      <c r="V37" s="21"/>
      <c r="W37" s="22"/>
      <c r="X37" s="63" t="s">
        <v>67</v>
      </c>
      <c r="Y37" s="64"/>
      <c r="Z37" s="64"/>
      <c r="AA37" s="64"/>
      <c r="AB37" s="65"/>
      <c r="AC37" s="6"/>
      <c r="AD37" s="22">
        <v>3.44</v>
      </c>
      <c r="AE37" s="22"/>
      <c r="AF37" s="27"/>
      <c r="AG37" s="24"/>
      <c r="AH37" s="40"/>
      <c r="AI37" s="24"/>
      <c r="AJ37" s="24"/>
      <c r="AK37" s="24"/>
      <c r="AL37" s="24"/>
      <c r="AM37" s="24"/>
      <c r="AN37" s="24"/>
    </row>
    <row r="38" spans="2:40" ht="15" x14ac:dyDescent="0.25">
      <c r="B38" s="34" t="s">
        <v>29</v>
      </c>
      <c r="C38" s="5">
        <v>10</v>
      </c>
      <c r="D38" s="8">
        <v>894.8</v>
      </c>
      <c r="E38" s="6">
        <v>13.18</v>
      </c>
      <c r="F38" s="6"/>
      <c r="G38" s="6"/>
      <c r="H38" s="3">
        <v>13.87</v>
      </c>
      <c r="I38" s="3">
        <v>13.87</v>
      </c>
      <c r="J38" s="3">
        <v>15.51</v>
      </c>
      <c r="K38" s="6">
        <v>4.49</v>
      </c>
      <c r="L38" s="6"/>
      <c r="M38" s="6"/>
      <c r="N38" s="6">
        <f t="shared" si="0"/>
        <v>20</v>
      </c>
      <c r="O38" s="6">
        <v>15.95</v>
      </c>
      <c r="P38" s="6"/>
      <c r="Q38" s="6"/>
      <c r="R38" s="6"/>
      <c r="S38" s="6">
        <f t="shared" si="1"/>
        <v>16.4285</v>
      </c>
      <c r="T38" s="21">
        <v>20.59</v>
      </c>
      <c r="U38" s="21">
        <f t="shared" si="3"/>
        <v>21.16</v>
      </c>
      <c r="V38" s="21">
        <f t="shared" si="4"/>
        <v>23.4876</v>
      </c>
      <c r="W38" s="22">
        <v>26.41</v>
      </c>
      <c r="X38" s="22">
        <f t="shared" si="6"/>
        <v>29.658429999999999</v>
      </c>
      <c r="Y38" s="22">
        <v>29.66</v>
      </c>
      <c r="Z38" s="21"/>
      <c r="AA38" s="21"/>
      <c r="AB38" s="22">
        <v>14.1</v>
      </c>
      <c r="AC38" s="21">
        <v>0.56999999999999995</v>
      </c>
      <c r="AD38" s="22">
        <f t="shared" si="7"/>
        <v>43.76</v>
      </c>
      <c r="AE38" s="22"/>
      <c r="AF38" s="27"/>
      <c r="AG38" s="24"/>
      <c r="AH38" s="48"/>
      <c r="AI38" s="24"/>
      <c r="AJ38" s="24"/>
      <c r="AK38" s="24"/>
      <c r="AL38" s="24"/>
      <c r="AM38" s="24"/>
      <c r="AN38" s="24"/>
    </row>
    <row r="39" spans="2:40" x14ac:dyDescent="0.25">
      <c r="B39" s="3" t="s">
        <v>29</v>
      </c>
      <c r="C39" s="5">
        <v>12</v>
      </c>
      <c r="D39" s="8">
        <v>645</v>
      </c>
      <c r="E39" s="6">
        <v>12.44</v>
      </c>
      <c r="F39" s="6"/>
      <c r="G39" s="6"/>
      <c r="H39" s="3">
        <v>13.87</v>
      </c>
      <c r="I39" s="3">
        <v>13.87</v>
      </c>
      <c r="J39" s="3">
        <v>15.51</v>
      </c>
      <c r="K39" s="6"/>
      <c r="L39" s="6"/>
      <c r="M39" s="6"/>
      <c r="N39" s="6">
        <f t="shared" si="0"/>
        <v>15.51</v>
      </c>
      <c r="O39" s="6">
        <v>15.95</v>
      </c>
      <c r="P39" s="6"/>
      <c r="Q39" s="6"/>
      <c r="R39" s="6"/>
      <c r="S39" s="6">
        <f t="shared" si="1"/>
        <v>16.4285</v>
      </c>
      <c r="T39" s="6">
        <f t="shared" si="2"/>
        <v>17.397781499999997</v>
      </c>
      <c r="U39" s="21">
        <f t="shared" si="3"/>
        <v>17.967781499999997</v>
      </c>
      <c r="V39" s="21">
        <f t="shared" si="4"/>
        <v>19.944237465</v>
      </c>
      <c r="W39" s="22">
        <f t="shared" si="5"/>
        <v>22.469177928069001</v>
      </c>
      <c r="X39" s="22">
        <f t="shared" si="6"/>
        <v>25.232886813221487</v>
      </c>
      <c r="Y39" s="22">
        <v>25.23</v>
      </c>
      <c r="Z39" s="6"/>
      <c r="AA39" s="6"/>
      <c r="AB39" s="22">
        <v>10</v>
      </c>
      <c r="AC39" s="6">
        <v>0.56999999999999995</v>
      </c>
      <c r="AD39" s="22">
        <f t="shared" si="7"/>
        <v>35.230000000000004</v>
      </c>
      <c r="AE39" s="22"/>
      <c r="AF39" s="27"/>
      <c r="AG39" s="24"/>
      <c r="AH39" s="40"/>
      <c r="AI39" s="24"/>
      <c r="AJ39" s="24"/>
      <c r="AK39" s="24"/>
      <c r="AL39" s="24"/>
      <c r="AM39" s="24"/>
      <c r="AN39" s="24"/>
    </row>
    <row r="40" spans="2:40" x14ac:dyDescent="0.25">
      <c r="B40" s="3" t="s">
        <v>29</v>
      </c>
      <c r="C40" s="5">
        <v>14</v>
      </c>
      <c r="D40" s="8">
        <v>367.9</v>
      </c>
      <c r="E40" s="6">
        <v>12.44</v>
      </c>
      <c r="F40" s="6"/>
      <c r="G40" s="6"/>
      <c r="H40" s="3">
        <v>13.87</v>
      </c>
      <c r="I40" s="3">
        <v>13.87</v>
      </c>
      <c r="J40" s="3">
        <v>15.51</v>
      </c>
      <c r="K40" s="6">
        <v>3.49</v>
      </c>
      <c r="L40" s="6"/>
      <c r="M40" s="6"/>
      <c r="N40" s="6">
        <f t="shared" si="0"/>
        <v>19</v>
      </c>
      <c r="O40" s="6">
        <v>15.95</v>
      </c>
      <c r="P40" s="6"/>
      <c r="Q40" s="6"/>
      <c r="R40" s="6"/>
      <c r="S40" s="6">
        <f t="shared" si="1"/>
        <v>16.4285</v>
      </c>
      <c r="T40" s="6">
        <f t="shared" si="2"/>
        <v>17.397781499999997</v>
      </c>
      <c r="U40" s="21">
        <f t="shared" si="3"/>
        <v>17.967781499999997</v>
      </c>
      <c r="V40" s="21">
        <f t="shared" si="4"/>
        <v>19.944237465</v>
      </c>
      <c r="W40" s="22">
        <f t="shared" si="5"/>
        <v>22.469177928069001</v>
      </c>
      <c r="X40" s="22">
        <f t="shared" si="6"/>
        <v>25.232886813221487</v>
      </c>
      <c r="Y40" s="22">
        <v>26.2</v>
      </c>
      <c r="Z40" s="6"/>
      <c r="AA40" s="6"/>
      <c r="AB40" s="22">
        <v>5.43</v>
      </c>
      <c r="AC40" s="6">
        <v>0.56999999999999995</v>
      </c>
      <c r="AD40" s="22">
        <f t="shared" si="7"/>
        <v>31.63</v>
      </c>
      <c r="AE40" s="22"/>
      <c r="AF40" s="27"/>
      <c r="AG40" s="24"/>
      <c r="AH40" s="40"/>
      <c r="AI40" s="24"/>
      <c r="AJ40" s="24"/>
      <c r="AK40" s="24"/>
      <c r="AL40" s="24"/>
      <c r="AM40" s="24"/>
      <c r="AN40" s="24"/>
    </row>
    <row r="41" spans="2:40" ht="15" x14ac:dyDescent="0.25">
      <c r="B41" s="3" t="s">
        <v>29</v>
      </c>
      <c r="C41" s="5">
        <v>16</v>
      </c>
      <c r="D41" s="8">
        <v>377.2</v>
      </c>
      <c r="E41" s="6">
        <v>12.44</v>
      </c>
      <c r="F41" s="6"/>
      <c r="G41" s="6"/>
      <c r="H41" s="3">
        <v>13.87</v>
      </c>
      <c r="I41" s="3">
        <v>13.87</v>
      </c>
      <c r="J41" s="3">
        <v>15.51</v>
      </c>
      <c r="K41" s="6">
        <v>4.49</v>
      </c>
      <c r="L41" s="6"/>
      <c r="M41" s="6"/>
      <c r="N41" s="6">
        <f t="shared" si="0"/>
        <v>20</v>
      </c>
      <c r="O41" s="6">
        <v>15.95</v>
      </c>
      <c r="P41" s="6"/>
      <c r="Q41" s="6"/>
      <c r="R41" s="6"/>
      <c r="S41" s="6">
        <f t="shared" si="1"/>
        <v>16.4285</v>
      </c>
      <c r="T41" s="21">
        <f t="shared" si="2"/>
        <v>17.397781499999997</v>
      </c>
      <c r="U41" s="21">
        <f t="shared" si="3"/>
        <v>17.967781499999997</v>
      </c>
      <c r="V41" s="21">
        <f t="shared" si="4"/>
        <v>19.944237465</v>
      </c>
      <c r="W41" s="22">
        <f t="shared" si="5"/>
        <v>22.469177928069001</v>
      </c>
      <c r="X41" s="22">
        <f t="shared" si="6"/>
        <v>25.232886813221487</v>
      </c>
      <c r="Y41" s="22">
        <v>25.55</v>
      </c>
      <c r="Z41" s="21"/>
      <c r="AA41" s="21"/>
      <c r="AB41" s="22">
        <v>11.97</v>
      </c>
      <c r="AC41" s="21">
        <v>0.56999999999999995</v>
      </c>
      <c r="AD41" s="22">
        <f t="shared" si="7"/>
        <v>37.520000000000003</v>
      </c>
      <c r="AE41" s="22"/>
      <c r="AF41" s="27"/>
      <c r="AG41" s="24"/>
      <c r="AH41" s="42"/>
      <c r="AI41" s="24"/>
      <c r="AJ41" s="24"/>
      <c r="AK41" s="24"/>
      <c r="AL41" s="24"/>
      <c r="AM41" s="24"/>
      <c r="AN41" s="24"/>
    </row>
    <row r="42" spans="2:40" x14ac:dyDescent="0.25">
      <c r="B42" s="3" t="s">
        <v>29</v>
      </c>
      <c r="C42" s="5">
        <v>18</v>
      </c>
      <c r="D42" s="8">
        <v>691.4</v>
      </c>
      <c r="E42" s="6">
        <v>13.18</v>
      </c>
      <c r="F42" s="6"/>
      <c r="G42" s="6"/>
      <c r="H42" s="3">
        <v>13.87</v>
      </c>
      <c r="I42" s="3">
        <v>13.87</v>
      </c>
      <c r="J42" s="3">
        <v>15.51</v>
      </c>
      <c r="K42" s="6">
        <v>4.49</v>
      </c>
      <c r="L42" s="6"/>
      <c r="M42" s="6"/>
      <c r="N42" s="6">
        <f t="shared" si="0"/>
        <v>20</v>
      </c>
      <c r="O42" s="6">
        <v>15.95</v>
      </c>
      <c r="P42" s="6"/>
      <c r="Q42" s="6"/>
      <c r="R42" s="6"/>
      <c r="S42" s="6">
        <f t="shared" si="1"/>
        <v>16.4285</v>
      </c>
      <c r="T42" s="21">
        <f t="shared" si="2"/>
        <v>17.397781499999997</v>
      </c>
      <c r="U42" s="21">
        <f t="shared" si="3"/>
        <v>17.967781499999997</v>
      </c>
      <c r="V42" s="21">
        <f t="shared" si="4"/>
        <v>19.944237465</v>
      </c>
      <c r="W42" s="22">
        <f t="shared" si="5"/>
        <v>22.469177928069001</v>
      </c>
      <c r="X42" s="22">
        <f t="shared" si="6"/>
        <v>25.232886813221487</v>
      </c>
      <c r="Y42" s="22">
        <v>26.2</v>
      </c>
      <c r="Z42" s="21"/>
      <c r="AA42" s="21"/>
      <c r="AB42" s="22">
        <v>5.43</v>
      </c>
      <c r="AC42" s="21">
        <v>0.56999999999999995</v>
      </c>
      <c r="AD42" s="22">
        <f t="shared" si="7"/>
        <v>31.63</v>
      </c>
      <c r="AE42" s="22"/>
      <c r="AF42" s="27"/>
      <c r="AG42" s="24"/>
      <c r="AH42" s="40"/>
      <c r="AI42" s="24"/>
      <c r="AJ42" s="24"/>
      <c r="AK42" s="24"/>
      <c r="AL42" s="24"/>
      <c r="AM42" s="24"/>
      <c r="AN42" s="24"/>
    </row>
    <row r="43" spans="2:40" x14ac:dyDescent="0.25">
      <c r="B43" s="3" t="s">
        <v>29</v>
      </c>
      <c r="C43" s="5">
        <v>20</v>
      </c>
      <c r="D43" s="8">
        <v>380</v>
      </c>
      <c r="E43" s="6">
        <v>13.18</v>
      </c>
      <c r="F43" s="6"/>
      <c r="G43" s="6"/>
      <c r="H43" s="3">
        <v>13.87</v>
      </c>
      <c r="I43" s="3">
        <v>13.87</v>
      </c>
      <c r="J43" s="3">
        <v>15.51</v>
      </c>
      <c r="K43" s="6">
        <v>4.59</v>
      </c>
      <c r="L43" s="6"/>
      <c r="M43" s="6"/>
      <c r="N43" s="6">
        <f t="shared" si="0"/>
        <v>20.100000000000001</v>
      </c>
      <c r="O43" s="6">
        <v>15.95</v>
      </c>
      <c r="P43" s="6"/>
      <c r="Q43" s="6"/>
      <c r="R43" s="6"/>
      <c r="S43" s="6">
        <f t="shared" si="1"/>
        <v>16.4285</v>
      </c>
      <c r="T43" s="21">
        <f t="shared" si="2"/>
        <v>17.397781499999997</v>
      </c>
      <c r="U43" s="21">
        <f t="shared" si="3"/>
        <v>17.967781499999997</v>
      </c>
      <c r="V43" s="21">
        <f t="shared" si="4"/>
        <v>19.944237465</v>
      </c>
      <c r="W43" s="22">
        <f t="shared" si="5"/>
        <v>22.469177928069001</v>
      </c>
      <c r="X43" s="22">
        <f t="shared" si="6"/>
        <v>25.232886813221487</v>
      </c>
      <c r="Y43" s="22">
        <v>26.2</v>
      </c>
      <c r="Z43" s="21"/>
      <c r="AA43" s="21"/>
      <c r="AB43" s="22">
        <v>5.43</v>
      </c>
      <c r="AC43" s="21">
        <v>0.56999999999999995</v>
      </c>
      <c r="AD43" s="22">
        <f t="shared" si="7"/>
        <v>31.63</v>
      </c>
      <c r="AE43" s="22"/>
      <c r="AF43" s="27"/>
      <c r="AG43" s="24"/>
      <c r="AH43" s="40"/>
      <c r="AI43" s="24"/>
      <c r="AJ43" s="24"/>
      <c r="AK43" s="24"/>
      <c r="AL43" s="24"/>
      <c r="AM43" s="24"/>
      <c r="AN43" s="24"/>
    </row>
    <row r="44" spans="2:40" x14ac:dyDescent="0.25">
      <c r="B44" s="3" t="s">
        <v>29</v>
      </c>
      <c r="C44" s="5">
        <v>22</v>
      </c>
      <c r="D44" s="8">
        <v>374.5</v>
      </c>
      <c r="E44" s="6">
        <v>12.44</v>
      </c>
      <c r="F44" s="6"/>
      <c r="G44" s="6"/>
      <c r="H44" s="3">
        <v>13.87</v>
      </c>
      <c r="I44" s="3">
        <v>13.87</v>
      </c>
      <c r="J44" s="3">
        <v>15.51</v>
      </c>
      <c r="K44" s="6">
        <v>4.49</v>
      </c>
      <c r="L44" s="6"/>
      <c r="M44" s="6"/>
      <c r="N44" s="6">
        <f t="shared" si="0"/>
        <v>20</v>
      </c>
      <c r="O44" s="6">
        <v>15.95</v>
      </c>
      <c r="P44" s="6"/>
      <c r="Q44" s="6"/>
      <c r="R44" s="6"/>
      <c r="S44" s="6">
        <f t="shared" si="1"/>
        <v>16.4285</v>
      </c>
      <c r="T44" s="21">
        <f t="shared" si="2"/>
        <v>17.397781499999997</v>
      </c>
      <c r="U44" s="21">
        <f t="shared" si="3"/>
        <v>17.967781499999997</v>
      </c>
      <c r="V44" s="21">
        <f t="shared" si="4"/>
        <v>19.944237465</v>
      </c>
      <c r="W44" s="22">
        <f t="shared" si="5"/>
        <v>22.469177928069001</v>
      </c>
      <c r="X44" s="22">
        <f t="shared" si="6"/>
        <v>25.232886813221487</v>
      </c>
      <c r="Y44" s="22">
        <v>26.2</v>
      </c>
      <c r="Z44" s="21"/>
      <c r="AA44" s="21"/>
      <c r="AB44" s="22">
        <v>5.43</v>
      </c>
      <c r="AC44" s="21">
        <v>0.56999999999999995</v>
      </c>
      <c r="AD44" s="22">
        <f t="shared" si="7"/>
        <v>31.63</v>
      </c>
      <c r="AE44" s="22"/>
      <c r="AF44" s="27"/>
      <c r="AG44" s="24"/>
      <c r="AH44" s="40"/>
      <c r="AI44" s="24"/>
      <c r="AJ44" s="24"/>
      <c r="AK44" s="24"/>
      <c r="AL44" s="24"/>
      <c r="AM44" s="24"/>
      <c r="AN44" s="24"/>
    </row>
    <row r="45" spans="2:40" x14ac:dyDescent="0.25">
      <c r="B45" s="3" t="s">
        <v>29</v>
      </c>
      <c r="C45" s="5">
        <v>26</v>
      </c>
      <c r="D45" s="8">
        <v>384.5</v>
      </c>
      <c r="E45" s="6">
        <v>13.18</v>
      </c>
      <c r="F45" s="6"/>
      <c r="G45" s="6"/>
      <c r="H45" s="3">
        <v>13.87</v>
      </c>
      <c r="I45" s="3">
        <v>13.87</v>
      </c>
      <c r="J45" s="3">
        <v>15.51</v>
      </c>
      <c r="K45" s="6"/>
      <c r="L45" s="6"/>
      <c r="M45" s="6"/>
      <c r="N45" s="6">
        <f t="shared" si="0"/>
        <v>15.51</v>
      </c>
      <c r="O45" s="6">
        <v>15.95</v>
      </c>
      <c r="P45" s="6"/>
      <c r="Q45" s="6"/>
      <c r="R45" s="6"/>
      <c r="S45" s="6">
        <f t="shared" si="1"/>
        <v>16.4285</v>
      </c>
      <c r="T45" s="6">
        <f t="shared" si="2"/>
        <v>17.397781499999997</v>
      </c>
      <c r="U45" s="21">
        <f t="shared" si="3"/>
        <v>17.967781499999997</v>
      </c>
      <c r="V45" s="21">
        <f t="shared" si="4"/>
        <v>19.944237465</v>
      </c>
      <c r="W45" s="22">
        <f t="shared" si="5"/>
        <v>22.469177928069001</v>
      </c>
      <c r="X45" s="22">
        <f t="shared" si="6"/>
        <v>25.232886813221487</v>
      </c>
      <c r="Y45" s="22">
        <v>26.2</v>
      </c>
      <c r="Z45" s="6"/>
      <c r="AA45" s="6"/>
      <c r="AB45" s="22">
        <v>5.43</v>
      </c>
      <c r="AC45" s="6">
        <v>0.56999999999999995</v>
      </c>
      <c r="AD45" s="22">
        <f t="shared" si="7"/>
        <v>31.63</v>
      </c>
      <c r="AE45" s="22"/>
      <c r="AF45" s="27"/>
      <c r="AG45" s="24"/>
      <c r="AH45" s="40"/>
      <c r="AI45" s="24"/>
      <c r="AJ45" s="24"/>
      <c r="AK45" s="24"/>
      <c r="AL45" s="24"/>
      <c r="AM45" s="24"/>
      <c r="AN45" s="24"/>
    </row>
    <row r="46" spans="2:40" x14ac:dyDescent="0.25">
      <c r="B46" s="3" t="s">
        <v>29</v>
      </c>
      <c r="C46" s="5">
        <v>37</v>
      </c>
      <c r="D46" s="8">
        <v>1073</v>
      </c>
      <c r="E46" s="6">
        <v>17.100000000000001</v>
      </c>
      <c r="F46" s="6"/>
      <c r="G46" s="6"/>
      <c r="H46" s="3">
        <v>18.84</v>
      </c>
      <c r="I46" s="3">
        <v>18.84</v>
      </c>
      <c r="J46" s="7">
        <v>21.37</v>
      </c>
      <c r="K46" s="6"/>
      <c r="L46" s="6">
        <v>0.55000000000000004</v>
      </c>
      <c r="M46" s="6"/>
      <c r="N46" s="6">
        <f t="shared" si="0"/>
        <v>21.92</v>
      </c>
      <c r="O46" s="6">
        <v>21.98</v>
      </c>
      <c r="P46" s="6"/>
      <c r="Q46" s="6">
        <v>0.55000000000000004</v>
      </c>
      <c r="R46" s="6"/>
      <c r="S46" s="6">
        <f t="shared" si="1"/>
        <v>22.639400000000002</v>
      </c>
      <c r="T46" s="22">
        <f t="shared" si="2"/>
        <v>23.975124600000001</v>
      </c>
      <c r="U46" s="21">
        <f t="shared" si="3"/>
        <v>24.545124600000001</v>
      </c>
      <c r="V46" s="21">
        <f t="shared" si="4"/>
        <v>27.245088306000003</v>
      </c>
      <c r="W46" s="22">
        <v>30.7</v>
      </c>
      <c r="X46" s="22">
        <f t="shared" si="6"/>
        <v>34.476100000000002</v>
      </c>
      <c r="Y46" s="22">
        <v>34.479999999999997</v>
      </c>
      <c r="Z46" s="22">
        <v>0.75</v>
      </c>
      <c r="AA46" s="22"/>
      <c r="AB46" s="22">
        <v>12.5</v>
      </c>
      <c r="AC46" s="22">
        <v>0.56999999999999995</v>
      </c>
      <c r="AD46" s="22">
        <f t="shared" si="7"/>
        <v>47.73</v>
      </c>
      <c r="AE46" s="22"/>
      <c r="AF46" s="27"/>
      <c r="AG46" s="24"/>
      <c r="AH46" s="40"/>
      <c r="AI46" s="24"/>
      <c r="AJ46" s="24"/>
      <c r="AK46" s="24"/>
      <c r="AL46" s="24"/>
      <c r="AM46" s="24"/>
      <c r="AN46" s="24"/>
    </row>
    <row r="47" spans="2:40" x14ac:dyDescent="0.25">
      <c r="B47" s="3" t="s">
        <v>31</v>
      </c>
      <c r="C47" s="5">
        <v>13</v>
      </c>
      <c r="D47" s="11">
        <v>525.6</v>
      </c>
      <c r="E47" s="6">
        <v>11.09</v>
      </c>
      <c r="F47" s="6"/>
      <c r="G47" s="6"/>
      <c r="H47" s="3">
        <v>11.65</v>
      </c>
      <c r="I47" s="3">
        <v>11.65</v>
      </c>
      <c r="J47" s="7">
        <v>13.31</v>
      </c>
      <c r="K47" s="6">
        <v>1</v>
      </c>
      <c r="L47" s="6"/>
      <c r="M47" s="6"/>
      <c r="N47" s="6">
        <f t="shared" si="0"/>
        <v>14.31</v>
      </c>
      <c r="O47" s="6">
        <v>13.71</v>
      </c>
      <c r="P47" s="6"/>
      <c r="Q47" s="6"/>
      <c r="R47" s="6"/>
      <c r="S47" s="6">
        <f t="shared" si="1"/>
        <v>14.121300000000002</v>
      </c>
      <c r="T47" s="21">
        <f t="shared" si="2"/>
        <v>14.954456700000001</v>
      </c>
      <c r="U47" s="21">
        <f t="shared" si="3"/>
        <v>15.524456700000002</v>
      </c>
      <c r="V47" s="21">
        <f t="shared" si="4"/>
        <v>17.232146937000003</v>
      </c>
      <c r="W47" s="22">
        <v>21.71</v>
      </c>
      <c r="X47" s="22">
        <f t="shared" si="6"/>
        <v>24.380330000000001</v>
      </c>
      <c r="Y47" s="22">
        <v>23.3</v>
      </c>
      <c r="Z47" s="21"/>
      <c r="AA47" s="21"/>
      <c r="AB47" s="22">
        <v>5.43</v>
      </c>
      <c r="AC47" s="21">
        <v>0.56999999999999995</v>
      </c>
      <c r="AD47" s="22">
        <f t="shared" si="7"/>
        <v>28.73</v>
      </c>
      <c r="AE47" s="22"/>
      <c r="AF47" s="27"/>
      <c r="AG47" s="24"/>
      <c r="AH47" s="40"/>
      <c r="AI47" s="24"/>
      <c r="AJ47" s="24"/>
      <c r="AK47" s="24"/>
      <c r="AL47" s="24"/>
      <c r="AM47" s="24"/>
      <c r="AN47" s="24"/>
    </row>
    <row r="48" spans="2:40" x14ac:dyDescent="0.25">
      <c r="B48" s="3" t="s">
        <v>31</v>
      </c>
      <c r="C48" s="5">
        <v>16</v>
      </c>
      <c r="D48" s="8">
        <v>557.70000000000005</v>
      </c>
      <c r="E48" s="6">
        <v>11.09</v>
      </c>
      <c r="F48" s="6"/>
      <c r="G48" s="6"/>
      <c r="H48" s="3">
        <v>11.65</v>
      </c>
      <c r="I48" s="3">
        <v>11.65</v>
      </c>
      <c r="J48" s="7">
        <v>13.31</v>
      </c>
      <c r="K48" s="6"/>
      <c r="L48" s="6"/>
      <c r="M48" s="6"/>
      <c r="N48" s="6">
        <f t="shared" si="0"/>
        <v>13.31</v>
      </c>
      <c r="O48" s="6">
        <v>13.71</v>
      </c>
      <c r="P48" s="6"/>
      <c r="Q48" s="6"/>
      <c r="R48" s="6"/>
      <c r="S48" s="6">
        <f t="shared" si="1"/>
        <v>14.121300000000002</v>
      </c>
      <c r="T48" s="21">
        <f t="shared" si="2"/>
        <v>14.954456700000001</v>
      </c>
      <c r="U48" s="21">
        <f t="shared" si="3"/>
        <v>15.524456700000002</v>
      </c>
      <c r="V48" s="21">
        <f t="shared" si="4"/>
        <v>17.232146937000003</v>
      </c>
      <c r="W48" s="22">
        <v>21.71</v>
      </c>
      <c r="X48" s="22">
        <f t="shared" si="6"/>
        <v>24.380330000000001</v>
      </c>
      <c r="Y48" s="22">
        <v>23.3</v>
      </c>
      <c r="Z48" s="21"/>
      <c r="AA48" s="21"/>
      <c r="AB48" s="22">
        <v>5.43</v>
      </c>
      <c r="AC48" s="21">
        <v>0.56999999999999995</v>
      </c>
      <c r="AD48" s="22">
        <f t="shared" si="7"/>
        <v>28.73</v>
      </c>
      <c r="AE48" s="22"/>
      <c r="AF48" s="27"/>
      <c r="AG48" s="24"/>
      <c r="AH48" s="40"/>
      <c r="AI48" s="24"/>
      <c r="AJ48" s="24"/>
      <c r="AK48" s="24"/>
      <c r="AL48" s="24"/>
      <c r="AM48" s="24"/>
      <c r="AN48" s="24"/>
    </row>
    <row r="49" spans="2:40" x14ac:dyDescent="0.25">
      <c r="B49" s="3" t="s">
        <v>69</v>
      </c>
      <c r="C49" s="5">
        <v>19</v>
      </c>
      <c r="D49" s="8">
        <v>1985.9</v>
      </c>
      <c r="E49" s="6"/>
      <c r="F49" s="6"/>
      <c r="G49" s="6"/>
      <c r="H49" s="3"/>
      <c r="I49" s="3"/>
      <c r="J49" s="7"/>
      <c r="K49" s="6"/>
      <c r="L49" s="6"/>
      <c r="M49" s="6"/>
      <c r="N49" s="6"/>
      <c r="O49" s="6"/>
      <c r="P49" s="6"/>
      <c r="Q49" s="6"/>
      <c r="R49" s="6"/>
      <c r="S49" s="6"/>
      <c r="T49" s="21"/>
      <c r="U49" s="21"/>
      <c r="V49" s="21"/>
      <c r="W49" s="22"/>
      <c r="X49" s="22">
        <v>34.479999999999997</v>
      </c>
      <c r="Y49" s="22">
        <v>34.479999999999997</v>
      </c>
      <c r="Z49" s="21"/>
      <c r="AA49" s="21"/>
      <c r="AB49" s="22">
        <v>10</v>
      </c>
      <c r="AC49" s="21"/>
      <c r="AD49" s="22">
        <f t="shared" si="7"/>
        <v>44.48</v>
      </c>
      <c r="AE49" s="22"/>
      <c r="AF49" s="27"/>
      <c r="AG49" s="24"/>
      <c r="AH49" s="40"/>
      <c r="AI49" s="24"/>
      <c r="AJ49" s="24"/>
      <c r="AK49" s="24"/>
      <c r="AL49" s="24"/>
      <c r="AM49" s="24"/>
      <c r="AN49" s="24"/>
    </row>
    <row r="50" spans="2:40" x14ac:dyDescent="0.25">
      <c r="B50" s="3" t="s">
        <v>32</v>
      </c>
      <c r="C50" s="5">
        <v>3</v>
      </c>
      <c r="D50" s="8">
        <v>1534.5</v>
      </c>
      <c r="E50" s="6">
        <v>17.100000000000001</v>
      </c>
      <c r="F50" s="6"/>
      <c r="G50" s="6"/>
      <c r="H50" s="3">
        <v>18.84</v>
      </c>
      <c r="I50" s="3">
        <v>18.84</v>
      </c>
      <c r="J50" s="7">
        <v>21.37</v>
      </c>
      <c r="K50" s="6">
        <v>0.5</v>
      </c>
      <c r="L50" s="6"/>
      <c r="M50" s="6"/>
      <c r="N50" s="6">
        <f t="shared" si="0"/>
        <v>21.87</v>
      </c>
      <c r="O50" s="6">
        <v>21.98</v>
      </c>
      <c r="P50" s="6">
        <f>1403/D50</f>
        <v>0.91430433365917241</v>
      </c>
      <c r="Q50" s="6">
        <v>0.55000000000000004</v>
      </c>
      <c r="R50" s="6"/>
      <c r="S50" s="6">
        <f t="shared" si="1"/>
        <v>22.639400000000002</v>
      </c>
      <c r="T50" s="6">
        <f t="shared" si="2"/>
        <v>23.975124600000001</v>
      </c>
      <c r="U50" s="21">
        <f t="shared" si="3"/>
        <v>24.545124600000001</v>
      </c>
      <c r="V50" s="21">
        <f t="shared" si="4"/>
        <v>27.245088306000003</v>
      </c>
      <c r="W50" s="22">
        <v>30.7</v>
      </c>
      <c r="X50" s="22">
        <f t="shared" si="6"/>
        <v>34.476100000000002</v>
      </c>
      <c r="Y50" s="22">
        <v>34.479999999999997</v>
      </c>
      <c r="Z50" s="6"/>
      <c r="AA50" s="6"/>
      <c r="AB50" s="22">
        <v>5</v>
      </c>
      <c r="AC50" s="6">
        <v>0.56999999999999995</v>
      </c>
      <c r="AD50" s="22">
        <f t="shared" si="7"/>
        <v>39.479999999999997</v>
      </c>
      <c r="AE50" s="22"/>
      <c r="AF50" s="27"/>
      <c r="AG50" s="24"/>
      <c r="AH50" s="40"/>
      <c r="AI50" s="24"/>
      <c r="AJ50" s="24"/>
      <c r="AK50" s="24"/>
      <c r="AL50" s="24"/>
      <c r="AM50" s="24"/>
      <c r="AN50" s="24"/>
    </row>
    <row r="51" spans="2:40" x14ac:dyDescent="0.25">
      <c r="B51" s="3" t="s">
        <v>32</v>
      </c>
      <c r="C51" s="5">
        <v>4</v>
      </c>
      <c r="D51" s="8">
        <v>1541.8</v>
      </c>
      <c r="E51" s="6">
        <v>17.100000000000001</v>
      </c>
      <c r="F51" s="6"/>
      <c r="G51" s="6"/>
      <c r="H51" s="3">
        <v>18.84</v>
      </c>
      <c r="I51" s="3">
        <v>18.84</v>
      </c>
      <c r="J51" s="7">
        <v>21.37</v>
      </c>
      <c r="K51" s="6"/>
      <c r="L51" s="6">
        <v>0.55000000000000004</v>
      </c>
      <c r="M51" s="6"/>
      <c r="N51" s="6">
        <f t="shared" si="0"/>
        <v>21.92</v>
      </c>
      <c r="O51" s="6">
        <v>21.98</v>
      </c>
      <c r="P51" s="6">
        <f t="shared" ref="P51:P105" si="9">1403/D51</f>
        <v>0.90997535348294201</v>
      </c>
      <c r="Q51" s="6">
        <v>0.55000000000000004</v>
      </c>
      <c r="R51" s="6"/>
      <c r="S51" s="6">
        <f t="shared" si="1"/>
        <v>22.639400000000002</v>
      </c>
      <c r="T51" s="6">
        <f t="shared" si="2"/>
        <v>23.975124600000001</v>
      </c>
      <c r="U51" s="21">
        <f t="shared" si="3"/>
        <v>24.545124600000001</v>
      </c>
      <c r="V51" s="21">
        <f t="shared" si="4"/>
        <v>27.245088306000003</v>
      </c>
      <c r="W51" s="22">
        <v>30.7</v>
      </c>
      <c r="X51" s="22">
        <f t="shared" si="6"/>
        <v>34.476100000000002</v>
      </c>
      <c r="Y51" s="22">
        <v>34.479999999999997</v>
      </c>
      <c r="Z51" s="6">
        <v>0.75</v>
      </c>
      <c r="AA51" s="6"/>
      <c r="AB51" s="22">
        <v>3</v>
      </c>
      <c r="AC51" s="6">
        <v>0.56999999999999995</v>
      </c>
      <c r="AD51" s="22">
        <f t="shared" si="7"/>
        <v>38.229999999999997</v>
      </c>
      <c r="AE51" s="22"/>
      <c r="AF51" s="27"/>
      <c r="AG51" s="24"/>
      <c r="AH51" s="40"/>
      <c r="AI51" s="24"/>
      <c r="AJ51" s="24"/>
      <c r="AK51" s="24"/>
      <c r="AL51" s="24"/>
      <c r="AM51" s="24"/>
      <c r="AN51" s="24"/>
    </row>
    <row r="52" spans="2:40" x14ac:dyDescent="0.25">
      <c r="B52" s="3" t="s">
        <v>32</v>
      </c>
      <c r="C52" s="5">
        <v>5</v>
      </c>
      <c r="D52" s="8">
        <v>1119.4000000000001</v>
      </c>
      <c r="E52" s="6">
        <v>17.100000000000001</v>
      </c>
      <c r="F52" s="6"/>
      <c r="G52" s="6"/>
      <c r="H52" s="3">
        <v>18.84</v>
      </c>
      <c r="I52" s="3">
        <v>18.84</v>
      </c>
      <c r="J52" s="7">
        <v>21.37</v>
      </c>
      <c r="K52" s="6">
        <v>1.49</v>
      </c>
      <c r="L52" s="6">
        <v>0.55000000000000004</v>
      </c>
      <c r="M52" s="6"/>
      <c r="N52" s="6">
        <f t="shared" si="0"/>
        <v>23.41</v>
      </c>
      <c r="O52" s="6">
        <v>21.98</v>
      </c>
      <c r="P52" s="6">
        <f t="shared" si="9"/>
        <v>1.2533500089333571</v>
      </c>
      <c r="Q52" s="6">
        <v>0.55000000000000004</v>
      </c>
      <c r="R52" s="6"/>
      <c r="S52" s="6">
        <f t="shared" si="1"/>
        <v>22.639400000000002</v>
      </c>
      <c r="T52" s="21">
        <f t="shared" si="2"/>
        <v>23.975124600000001</v>
      </c>
      <c r="U52" s="21">
        <f t="shared" si="3"/>
        <v>24.545124600000001</v>
      </c>
      <c r="V52" s="21">
        <f t="shared" si="4"/>
        <v>27.245088306000003</v>
      </c>
      <c r="W52" s="22">
        <v>30.7</v>
      </c>
      <c r="X52" s="22">
        <f t="shared" si="6"/>
        <v>34.476100000000002</v>
      </c>
      <c r="Y52" s="22">
        <v>34.44</v>
      </c>
      <c r="Z52" s="22">
        <v>0.71</v>
      </c>
      <c r="AA52" s="22"/>
      <c r="AB52" s="22">
        <v>5.43</v>
      </c>
      <c r="AC52" s="21">
        <v>0.56999999999999995</v>
      </c>
      <c r="AD52" s="22">
        <f t="shared" si="7"/>
        <v>40.58</v>
      </c>
      <c r="AE52" s="22"/>
      <c r="AF52" s="27"/>
      <c r="AG52" s="24"/>
      <c r="AH52" s="40"/>
      <c r="AI52" s="24"/>
      <c r="AJ52" s="24"/>
      <c r="AK52" s="24"/>
      <c r="AL52" s="24"/>
      <c r="AM52" s="24"/>
      <c r="AN52" s="24"/>
    </row>
    <row r="53" spans="2:40" x14ac:dyDescent="0.25">
      <c r="B53" s="3" t="s">
        <v>32</v>
      </c>
      <c r="C53" s="5">
        <v>7</v>
      </c>
      <c r="D53" s="8">
        <v>1113.2</v>
      </c>
      <c r="E53" s="6">
        <v>17.100000000000001</v>
      </c>
      <c r="F53" s="6"/>
      <c r="G53" s="6"/>
      <c r="H53" s="3">
        <v>18.84</v>
      </c>
      <c r="I53" s="3">
        <v>18.84</v>
      </c>
      <c r="J53" s="7">
        <v>21.37</v>
      </c>
      <c r="K53" s="6"/>
      <c r="L53" s="6"/>
      <c r="M53" s="6"/>
      <c r="N53" s="6">
        <f t="shared" ref="N53:N106" si="10">J53+K53+L53+M53</f>
        <v>21.37</v>
      </c>
      <c r="O53" s="6">
        <v>21.98</v>
      </c>
      <c r="P53" s="6">
        <f t="shared" si="9"/>
        <v>1.2603305785123966</v>
      </c>
      <c r="Q53" s="6">
        <v>0.55000000000000004</v>
      </c>
      <c r="R53" s="6"/>
      <c r="S53" s="6">
        <f t="shared" si="1"/>
        <v>22.639400000000002</v>
      </c>
      <c r="T53" s="21">
        <f t="shared" si="2"/>
        <v>23.975124600000001</v>
      </c>
      <c r="U53" s="21">
        <f t="shared" si="3"/>
        <v>24.545124600000001</v>
      </c>
      <c r="V53" s="21">
        <f t="shared" si="4"/>
        <v>27.245088306000003</v>
      </c>
      <c r="W53" s="22">
        <v>30.7</v>
      </c>
      <c r="X53" s="22">
        <f t="shared" si="6"/>
        <v>34.476100000000002</v>
      </c>
      <c r="Y53" s="22">
        <v>35.15</v>
      </c>
      <c r="Z53" s="21"/>
      <c r="AA53" s="21"/>
      <c r="AB53" s="22">
        <v>5.43</v>
      </c>
      <c r="AC53" s="21">
        <v>0.56999999999999995</v>
      </c>
      <c r="AD53" s="22">
        <f t="shared" si="7"/>
        <v>40.58</v>
      </c>
      <c r="AE53" s="22"/>
      <c r="AF53" s="27"/>
      <c r="AG53" s="24"/>
      <c r="AH53" s="40"/>
      <c r="AI53" s="24"/>
      <c r="AJ53" s="24"/>
      <c r="AK53" s="24"/>
      <c r="AL53" s="24"/>
      <c r="AM53" s="24"/>
      <c r="AN53" s="24"/>
    </row>
    <row r="54" spans="2:40" x14ac:dyDescent="0.25">
      <c r="B54" s="3" t="s">
        <v>32</v>
      </c>
      <c r="C54" s="5">
        <v>9</v>
      </c>
      <c r="D54" s="8">
        <v>1121.4000000000001</v>
      </c>
      <c r="E54" s="6">
        <v>17.100000000000001</v>
      </c>
      <c r="F54" s="6"/>
      <c r="G54" s="6"/>
      <c r="H54" s="3">
        <v>18.84</v>
      </c>
      <c r="I54" s="3">
        <v>18.84</v>
      </c>
      <c r="J54" s="7">
        <v>21.37</v>
      </c>
      <c r="K54" s="6"/>
      <c r="L54" s="6"/>
      <c r="M54" s="6"/>
      <c r="N54" s="6">
        <f t="shared" si="10"/>
        <v>21.37</v>
      </c>
      <c r="O54" s="6">
        <v>21.98</v>
      </c>
      <c r="P54" s="6">
        <f t="shared" si="9"/>
        <v>1.2511146780809701</v>
      </c>
      <c r="Q54" s="6">
        <v>0.55000000000000004</v>
      </c>
      <c r="R54" s="6"/>
      <c r="S54" s="6">
        <f t="shared" si="1"/>
        <v>22.639400000000002</v>
      </c>
      <c r="T54" s="21">
        <f t="shared" si="2"/>
        <v>23.975124600000001</v>
      </c>
      <c r="U54" s="21">
        <f t="shared" si="3"/>
        <v>24.545124600000001</v>
      </c>
      <c r="V54" s="21">
        <f t="shared" si="4"/>
        <v>27.245088306000003</v>
      </c>
      <c r="W54" s="22">
        <v>30.7</v>
      </c>
      <c r="X54" s="22">
        <f t="shared" si="6"/>
        <v>34.476100000000002</v>
      </c>
      <c r="Y54" s="22">
        <v>35.15</v>
      </c>
      <c r="Z54" s="21"/>
      <c r="AA54" s="21"/>
      <c r="AB54" s="22">
        <v>5.43</v>
      </c>
      <c r="AC54" s="21">
        <v>0.56999999999999995</v>
      </c>
      <c r="AD54" s="22">
        <f t="shared" si="7"/>
        <v>40.58</v>
      </c>
      <c r="AE54" s="22"/>
      <c r="AF54" s="27"/>
      <c r="AG54" s="24"/>
      <c r="AH54" s="40"/>
      <c r="AI54" s="24"/>
      <c r="AJ54" s="24"/>
      <c r="AK54" s="24"/>
      <c r="AL54" s="24"/>
      <c r="AM54" s="24"/>
      <c r="AN54" s="24"/>
    </row>
    <row r="55" spans="2:40" x14ac:dyDescent="0.25">
      <c r="B55" s="3" t="s">
        <v>3</v>
      </c>
      <c r="C55" s="5">
        <v>5</v>
      </c>
      <c r="D55" s="8">
        <v>392.1</v>
      </c>
      <c r="E55" s="6">
        <v>12.44</v>
      </c>
      <c r="F55" s="6"/>
      <c r="G55" s="6"/>
      <c r="H55" s="3">
        <v>13.87</v>
      </c>
      <c r="I55" s="3">
        <v>13.87</v>
      </c>
      <c r="J55" s="3">
        <v>15.51</v>
      </c>
      <c r="K55" s="6">
        <v>0.28999999999999998</v>
      </c>
      <c r="L55" s="6"/>
      <c r="M55" s="6"/>
      <c r="N55" s="6">
        <f t="shared" si="10"/>
        <v>15.799999999999999</v>
      </c>
      <c r="O55" s="6">
        <v>15.95</v>
      </c>
      <c r="P55" s="6">
        <f t="shared" si="9"/>
        <v>3.5781688344809996</v>
      </c>
      <c r="Q55" s="6">
        <v>0.55000000000000004</v>
      </c>
      <c r="R55" s="6"/>
      <c r="S55" s="6">
        <f t="shared" si="1"/>
        <v>16.4285</v>
      </c>
      <c r="T55" s="21">
        <f t="shared" si="2"/>
        <v>17.397781499999997</v>
      </c>
      <c r="U55" s="21">
        <f t="shared" si="3"/>
        <v>17.967781499999997</v>
      </c>
      <c r="V55" s="21">
        <f t="shared" si="4"/>
        <v>19.944237465</v>
      </c>
      <c r="W55" s="22">
        <f t="shared" si="5"/>
        <v>22.469177928069001</v>
      </c>
      <c r="X55" s="22">
        <f t="shared" si="6"/>
        <v>25.232886813221487</v>
      </c>
      <c r="Y55" s="22">
        <v>26.2</v>
      </c>
      <c r="Z55" s="21"/>
      <c r="AA55" s="21"/>
      <c r="AB55" s="22">
        <v>5.43</v>
      </c>
      <c r="AC55" s="21">
        <v>0.56999999999999995</v>
      </c>
      <c r="AD55" s="22">
        <f t="shared" si="7"/>
        <v>31.63</v>
      </c>
      <c r="AE55" s="22"/>
      <c r="AF55" s="27"/>
      <c r="AG55" s="24"/>
      <c r="AH55" s="40"/>
      <c r="AI55" s="24"/>
      <c r="AJ55" s="24"/>
      <c r="AK55" s="24"/>
      <c r="AL55" s="24"/>
      <c r="AM55" s="24"/>
      <c r="AN55" s="24"/>
    </row>
    <row r="56" spans="2:40" x14ac:dyDescent="0.25">
      <c r="B56" s="3" t="s">
        <v>3</v>
      </c>
      <c r="C56" s="5">
        <v>6</v>
      </c>
      <c r="D56" s="8">
        <v>379.9</v>
      </c>
      <c r="E56" s="6">
        <v>13.18</v>
      </c>
      <c r="F56" s="6"/>
      <c r="G56" s="6"/>
      <c r="H56" s="3">
        <v>13.87</v>
      </c>
      <c r="I56" s="3">
        <v>13.87</v>
      </c>
      <c r="J56" s="3">
        <v>15.51</v>
      </c>
      <c r="K56" s="6">
        <v>1.49</v>
      </c>
      <c r="L56" s="6"/>
      <c r="M56" s="6"/>
      <c r="N56" s="6">
        <f t="shared" si="10"/>
        <v>17</v>
      </c>
      <c r="O56" s="6">
        <v>15.95</v>
      </c>
      <c r="P56" s="6">
        <f t="shared" si="9"/>
        <v>3.6930771255593577</v>
      </c>
      <c r="Q56" s="6">
        <v>0.55000000000000004</v>
      </c>
      <c r="R56" s="6"/>
      <c r="S56" s="6">
        <f t="shared" ref="S56:S111" si="11">O56*1.03</f>
        <v>16.4285</v>
      </c>
      <c r="T56" s="6">
        <f t="shared" si="2"/>
        <v>17.397781499999997</v>
      </c>
      <c r="U56" s="21">
        <f t="shared" si="3"/>
        <v>17.967781499999997</v>
      </c>
      <c r="V56" s="21">
        <f t="shared" si="4"/>
        <v>19.944237465</v>
      </c>
      <c r="W56" s="22">
        <f t="shared" si="5"/>
        <v>22.469177928069001</v>
      </c>
      <c r="X56" s="22">
        <f t="shared" si="6"/>
        <v>25.232886813221487</v>
      </c>
      <c r="Y56" s="22">
        <v>25.23</v>
      </c>
      <c r="Z56" s="6"/>
      <c r="AA56" s="6"/>
      <c r="AB56" s="22">
        <v>2</v>
      </c>
      <c r="AC56" s="6">
        <v>0.56999999999999995</v>
      </c>
      <c r="AD56" s="22">
        <f t="shared" si="7"/>
        <v>27.23</v>
      </c>
      <c r="AE56" s="22"/>
      <c r="AF56" s="27"/>
      <c r="AG56" s="24"/>
      <c r="AH56" s="40"/>
      <c r="AI56" s="24"/>
      <c r="AJ56" s="24"/>
      <c r="AK56" s="24"/>
      <c r="AL56" s="24"/>
      <c r="AM56" s="24"/>
      <c r="AN56" s="24"/>
    </row>
    <row r="57" spans="2:40" x14ac:dyDescent="0.25">
      <c r="B57" s="3" t="s">
        <v>3</v>
      </c>
      <c r="C57" s="5">
        <v>7</v>
      </c>
      <c r="D57" s="8">
        <v>566.6</v>
      </c>
      <c r="E57" s="6">
        <v>13.18</v>
      </c>
      <c r="F57" s="6"/>
      <c r="G57" s="6"/>
      <c r="H57" s="12" t="s">
        <v>47</v>
      </c>
      <c r="I57" s="3">
        <v>13.87</v>
      </c>
      <c r="J57" s="3">
        <v>15.51</v>
      </c>
      <c r="K57" s="6">
        <v>10</v>
      </c>
      <c r="L57" s="6"/>
      <c r="M57" s="6">
        <v>2.4</v>
      </c>
      <c r="N57" s="6">
        <f t="shared" si="10"/>
        <v>27.909999999999997</v>
      </c>
      <c r="O57" s="6">
        <v>15.95</v>
      </c>
      <c r="P57" s="6">
        <f t="shared" si="9"/>
        <v>2.476173667490293</v>
      </c>
      <c r="Q57" s="6">
        <v>0.55000000000000004</v>
      </c>
      <c r="R57" s="6"/>
      <c r="S57" s="6">
        <f t="shared" si="11"/>
        <v>16.4285</v>
      </c>
      <c r="T57" s="6">
        <f t="shared" si="2"/>
        <v>17.397781499999997</v>
      </c>
      <c r="U57" s="21">
        <f t="shared" si="3"/>
        <v>17.967781499999997</v>
      </c>
      <c r="V57" s="21">
        <f t="shared" si="4"/>
        <v>19.944237465</v>
      </c>
      <c r="W57" s="22">
        <f t="shared" si="5"/>
        <v>22.469177928069001</v>
      </c>
      <c r="X57" s="22">
        <f t="shared" si="6"/>
        <v>25.232886813221487</v>
      </c>
      <c r="Y57" s="22">
        <v>25.23</v>
      </c>
      <c r="Z57" s="6"/>
      <c r="AA57" s="6"/>
      <c r="AB57" s="22">
        <v>11</v>
      </c>
      <c r="AC57" s="6">
        <v>0.56999999999999995</v>
      </c>
      <c r="AD57" s="22">
        <f t="shared" si="7"/>
        <v>36.230000000000004</v>
      </c>
      <c r="AE57" s="22"/>
      <c r="AF57" s="27"/>
      <c r="AG57" s="24"/>
      <c r="AH57" s="40"/>
      <c r="AI57" s="24"/>
      <c r="AJ57" s="24"/>
      <c r="AK57" s="24"/>
      <c r="AL57" s="24"/>
      <c r="AM57" s="24"/>
      <c r="AN57" s="24"/>
    </row>
    <row r="58" spans="2:40" x14ac:dyDescent="0.25">
      <c r="B58" s="3" t="s">
        <v>3</v>
      </c>
      <c r="C58" s="5">
        <v>9</v>
      </c>
      <c r="D58" s="8">
        <v>1054.9000000000001</v>
      </c>
      <c r="E58" s="6"/>
      <c r="F58" s="6"/>
      <c r="G58" s="6"/>
      <c r="H58" s="3"/>
      <c r="I58" s="3">
        <v>18.84</v>
      </c>
      <c r="J58" s="7">
        <v>21.37</v>
      </c>
      <c r="K58" s="6">
        <v>1.63</v>
      </c>
      <c r="L58" s="6"/>
      <c r="M58" s="6"/>
      <c r="N58" s="6">
        <f t="shared" si="10"/>
        <v>23</v>
      </c>
      <c r="O58" s="6">
        <v>21.98</v>
      </c>
      <c r="P58" s="6">
        <f t="shared" si="9"/>
        <v>1.3299838847284102</v>
      </c>
      <c r="Q58" s="6">
        <v>0.55000000000000004</v>
      </c>
      <c r="R58" s="6"/>
      <c r="S58" s="6">
        <f t="shared" si="11"/>
        <v>22.639400000000002</v>
      </c>
      <c r="T58" s="6">
        <f t="shared" si="2"/>
        <v>23.975124600000001</v>
      </c>
      <c r="U58" s="21">
        <f t="shared" si="3"/>
        <v>24.545124600000001</v>
      </c>
      <c r="V58" s="21">
        <f t="shared" si="4"/>
        <v>27.245088306000003</v>
      </c>
      <c r="W58" s="22">
        <v>30.7</v>
      </c>
      <c r="X58" s="22">
        <f t="shared" si="6"/>
        <v>34.476100000000002</v>
      </c>
      <c r="Y58" s="22">
        <v>34.479999999999997</v>
      </c>
      <c r="Z58" s="6"/>
      <c r="AA58" s="6"/>
      <c r="AB58" s="22">
        <v>0</v>
      </c>
      <c r="AC58" s="6">
        <v>0.56999999999999995</v>
      </c>
      <c r="AD58" s="22">
        <f t="shared" si="7"/>
        <v>34.479999999999997</v>
      </c>
      <c r="AE58" s="22"/>
      <c r="AF58" s="27"/>
      <c r="AG58" s="24"/>
      <c r="AH58" s="40"/>
      <c r="AI58" s="24"/>
      <c r="AJ58" s="24"/>
      <c r="AK58" s="24"/>
      <c r="AL58" s="24"/>
      <c r="AM58" s="24"/>
      <c r="AN58" s="24"/>
    </row>
    <row r="59" spans="2:40" x14ac:dyDescent="0.25">
      <c r="B59" s="3" t="s">
        <v>3</v>
      </c>
      <c r="C59" s="5">
        <v>10</v>
      </c>
      <c r="D59" s="8">
        <v>1536.5</v>
      </c>
      <c r="E59" s="6"/>
      <c r="F59" s="6"/>
      <c r="G59" s="6"/>
      <c r="H59" s="3"/>
      <c r="I59" s="3">
        <v>18.84</v>
      </c>
      <c r="J59" s="7">
        <v>21.37</v>
      </c>
      <c r="K59" s="6">
        <v>7.08</v>
      </c>
      <c r="L59" s="6">
        <v>0.55000000000000004</v>
      </c>
      <c r="M59" s="6"/>
      <c r="N59" s="6">
        <f t="shared" si="10"/>
        <v>29.000000000000004</v>
      </c>
      <c r="O59" s="6">
        <v>21.98</v>
      </c>
      <c r="P59" s="6">
        <f t="shared" si="9"/>
        <v>0.91311422063130487</v>
      </c>
      <c r="Q59" s="6">
        <v>0.55000000000000004</v>
      </c>
      <c r="R59" s="6"/>
      <c r="S59" s="6">
        <f t="shared" si="11"/>
        <v>22.639400000000002</v>
      </c>
      <c r="T59" s="22">
        <f t="shared" si="2"/>
        <v>23.975124600000001</v>
      </c>
      <c r="U59" s="21">
        <f t="shared" si="3"/>
        <v>24.545124600000001</v>
      </c>
      <c r="V59" s="21">
        <f t="shared" si="4"/>
        <v>27.245088306000003</v>
      </c>
      <c r="W59" s="22">
        <v>30.7</v>
      </c>
      <c r="X59" s="22">
        <f t="shared" si="6"/>
        <v>34.476100000000002</v>
      </c>
      <c r="Y59" s="22">
        <v>34.479999999999997</v>
      </c>
      <c r="Z59" s="22"/>
      <c r="AA59" s="22"/>
      <c r="AB59" s="22">
        <v>5.89</v>
      </c>
      <c r="AC59" s="22">
        <v>0.56999999999999995</v>
      </c>
      <c r="AD59" s="22">
        <f t="shared" si="7"/>
        <v>40.369999999999997</v>
      </c>
      <c r="AE59" s="22"/>
      <c r="AF59" s="27"/>
      <c r="AG59" s="24"/>
      <c r="AH59" s="40"/>
      <c r="AI59" s="24"/>
      <c r="AJ59" s="24"/>
      <c r="AK59" s="24"/>
      <c r="AL59" s="24"/>
      <c r="AM59" s="24"/>
      <c r="AN59" s="24"/>
    </row>
    <row r="60" spans="2:40" x14ac:dyDescent="0.25">
      <c r="B60" s="3" t="s">
        <v>33</v>
      </c>
      <c r="C60" s="5">
        <v>2</v>
      </c>
      <c r="D60" s="8">
        <v>392.1</v>
      </c>
      <c r="E60" s="6">
        <v>13.18</v>
      </c>
      <c r="F60" s="6"/>
      <c r="G60" s="6"/>
      <c r="H60" s="3">
        <v>13.87</v>
      </c>
      <c r="I60" s="3">
        <v>13.87</v>
      </c>
      <c r="J60" s="3">
        <v>15.51</v>
      </c>
      <c r="K60" s="6">
        <v>0.49</v>
      </c>
      <c r="L60" s="6"/>
      <c r="M60" s="6"/>
      <c r="N60" s="6">
        <f t="shared" si="10"/>
        <v>16</v>
      </c>
      <c r="O60" s="6">
        <v>15.95</v>
      </c>
      <c r="P60" s="6">
        <f t="shared" si="9"/>
        <v>3.5781688344809996</v>
      </c>
      <c r="Q60" s="6">
        <v>0.55000000000000004</v>
      </c>
      <c r="R60" s="6"/>
      <c r="S60" s="6">
        <f t="shared" si="11"/>
        <v>16.4285</v>
      </c>
      <c r="T60" s="21">
        <f t="shared" si="2"/>
        <v>17.397781499999997</v>
      </c>
      <c r="U60" s="21">
        <f t="shared" si="3"/>
        <v>17.967781499999997</v>
      </c>
      <c r="V60" s="21">
        <f t="shared" si="4"/>
        <v>19.944237465</v>
      </c>
      <c r="W60" s="22">
        <f t="shared" si="5"/>
        <v>22.469177928069001</v>
      </c>
      <c r="X60" s="22">
        <f t="shared" si="6"/>
        <v>25.232886813221487</v>
      </c>
      <c r="Y60" s="22">
        <v>25.23</v>
      </c>
      <c r="Z60" s="21"/>
      <c r="AA60" s="21"/>
      <c r="AB60" s="22">
        <v>2</v>
      </c>
      <c r="AC60" s="21">
        <v>0.56999999999999995</v>
      </c>
      <c r="AD60" s="22">
        <f t="shared" si="7"/>
        <v>27.23</v>
      </c>
      <c r="AE60" s="22"/>
      <c r="AF60" s="27"/>
      <c r="AG60" s="24"/>
      <c r="AH60" s="40"/>
      <c r="AI60" s="24"/>
      <c r="AJ60" s="24"/>
      <c r="AK60" s="24"/>
      <c r="AL60" s="24"/>
      <c r="AM60" s="24"/>
      <c r="AN60" s="24"/>
    </row>
    <row r="61" spans="2:40" x14ac:dyDescent="0.25">
      <c r="B61" s="3" t="s">
        <v>33</v>
      </c>
      <c r="C61" s="5">
        <v>6</v>
      </c>
      <c r="D61" s="8">
        <v>742.1</v>
      </c>
      <c r="E61" s="6">
        <v>17.100000000000001</v>
      </c>
      <c r="F61" s="6"/>
      <c r="G61" s="6"/>
      <c r="H61" s="3">
        <v>18.84</v>
      </c>
      <c r="I61" s="3">
        <v>18.84</v>
      </c>
      <c r="J61" s="7">
        <v>21.37</v>
      </c>
      <c r="K61" s="6"/>
      <c r="L61" s="6"/>
      <c r="M61" s="6"/>
      <c r="N61" s="6">
        <f t="shared" si="10"/>
        <v>21.37</v>
      </c>
      <c r="O61" s="6">
        <v>21.98</v>
      </c>
      <c r="P61" s="6">
        <f t="shared" si="9"/>
        <v>1.8905807842608813</v>
      </c>
      <c r="Q61" s="6">
        <v>0.55000000000000004</v>
      </c>
      <c r="R61" s="6"/>
      <c r="S61" s="6">
        <f t="shared" si="11"/>
        <v>22.639400000000002</v>
      </c>
      <c r="T61" s="22">
        <f t="shared" si="2"/>
        <v>23.975124600000001</v>
      </c>
      <c r="U61" s="21">
        <f t="shared" si="3"/>
        <v>24.545124600000001</v>
      </c>
      <c r="V61" s="21">
        <f t="shared" si="4"/>
        <v>27.245088306000003</v>
      </c>
      <c r="W61" s="22">
        <v>30.7</v>
      </c>
      <c r="X61" s="22">
        <f t="shared" si="6"/>
        <v>34.476100000000002</v>
      </c>
      <c r="Y61" s="22">
        <v>35.15</v>
      </c>
      <c r="Z61" s="22"/>
      <c r="AA61" s="22"/>
      <c r="AB61" s="22">
        <v>5.43</v>
      </c>
      <c r="AC61" s="22">
        <v>0.56999999999999995</v>
      </c>
      <c r="AD61" s="22">
        <f t="shared" si="7"/>
        <v>40.58</v>
      </c>
      <c r="AE61" s="22"/>
      <c r="AF61" s="27"/>
      <c r="AG61" s="24"/>
      <c r="AH61" s="40"/>
      <c r="AI61" s="24"/>
      <c r="AJ61" s="24"/>
      <c r="AK61" s="24"/>
      <c r="AL61" s="24"/>
      <c r="AM61" s="24"/>
      <c r="AN61" s="24"/>
    </row>
    <row r="62" spans="2:40" x14ac:dyDescent="0.25">
      <c r="B62" s="3" t="s">
        <v>33</v>
      </c>
      <c r="C62" s="5">
        <v>8</v>
      </c>
      <c r="D62" s="8">
        <v>594.4</v>
      </c>
      <c r="E62" s="6">
        <v>17.100000000000001</v>
      </c>
      <c r="F62" s="6"/>
      <c r="G62" s="6"/>
      <c r="H62" s="3">
        <v>18.84</v>
      </c>
      <c r="I62" s="3">
        <v>18.84</v>
      </c>
      <c r="J62" s="7">
        <v>21.37</v>
      </c>
      <c r="K62" s="6"/>
      <c r="L62" s="6"/>
      <c r="M62" s="6"/>
      <c r="N62" s="6">
        <f t="shared" si="10"/>
        <v>21.37</v>
      </c>
      <c r="O62" s="6">
        <v>21.98</v>
      </c>
      <c r="P62" s="6">
        <f t="shared" si="9"/>
        <v>2.3603633916554512</v>
      </c>
      <c r="Q62" s="6">
        <v>0.55000000000000004</v>
      </c>
      <c r="R62" s="6"/>
      <c r="S62" s="6">
        <f t="shared" si="11"/>
        <v>22.639400000000002</v>
      </c>
      <c r="T62" s="22">
        <f t="shared" si="2"/>
        <v>23.975124600000001</v>
      </c>
      <c r="U62" s="21">
        <f t="shared" si="3"/>
        <v>24.545124600000001</v>
      </c>
      <c r="V62" s="21">
        <f t="shared" si="4"/>
        <v>27.245088306000003</v>
      </c>
      <c r="W62" s="22">
        <v>30.7</v>
      </c>
      <c r="X62" s="22">
        <f t="shared" si="6"/>
        <v>34.476100000000002</v>
      </c>
      <c r="Y62" s="22">
        <v>34.909999999999997</v>
      </c>
      <c r="Z62" s="22"/>
      <c r="AA62" s="22"/>
      <c r="AB62" s="22">
        <v>10.57</v>
      </c>
      <c r="AC62" s="22">
        <v>0.56999999999999995</v>
      </c>
      <c r="AD62" s="22">
        <f t="shared" si="7"/>
        <v>45.48</v>
      </c>
      <c r="AE62" s="22"/>
      <c r="AF62" s="27"/>
      <c r="AG62" s="24"/>
      <c r="AH62" s="40"/>
      <c r="AI62" s="24"/>
      <c r="AJ62" s="24"/>
      <c r="AK62" s="24"/>
      <c r="AL62" s="24"/>
      <c r="AM62" s="24"/>
      <c r="AN62" s="24"/>
    </row>
    <row r="63" spans="2:40" x14ac:dyDescent="0.25">
      <c r="B63" s="3" t="s">
        <v>33</v>
      </c>
      <c r="C63" s="5">
        <v>12</v>
      </c>
      <c r="D63" s="8">
        <v>586.4</v>
      </c>
      <c r="E63" s="6">
        <v>17.100000000000001</v>
      </c>
      <c r="F63" s="6"/>
      <c r="G63" s="6"/>
      <c r="H63" s="3">
        <v>18.84</v>
      </c>
      <c r="I63" s="3">
        <v>18.84</v>
      </c>
      <c r="J63" s="7">
        <v>21.37</v>
      </c>
      <c r="K63" s="6">
        <v>6.25</v>
      </c>
      <c r="L63" s="6"/>
      <c r="M63" s="6"/>
      <c r="N63" s="6">
        <f t="shared" si="10"/>
        <v>27.62</v>
      </c>
      <c r="O63" s="6">
        <v>21.98</v>
      </c>
      <c r="P63" s="6">
        <f t="shared" si="9"/>
        <v>2.3925648021828105</v>
      </c>
      <c r="Q63" s="6">
        <v>0.55000000000000004</v>
      </c>
      <c r="R63" s="6"/>
      <c r="S63" s="6">
        <f t="shared" si="11"/>
        <v>22.639400000000002</v>
      </c>
      <c r="T63" s="21">
        <f t="shared" si="2"/>
        <v>23.975124600000001</v>
      </c>
      <c r="U63" s="21">
        <f t="shared" si="3"/>
        <v>24.545124600000001</v>
      </c>
      <c r="V63" s="21">
        <f t="shared" si="4"/>
        <v>27.245088306000003</v>
      </c>
      <c r="W63" s="22">
        <v>30.7</v>
      </c>
      <c r="X63" s="22">
        <f t="shared" si="6"/>
        <v>34.476100000000002</v>
      </c>
      <c r="Y63" s="22">
        <v>35.15</v>
      </c>
      <c r="Z63" s="21"/>
      <c r="AA63" s="21"/>
      <c r="AB63" s="22">
        <v>5.43</v>
      </c>
      <c r="AC63" s="21">
        <v>0.56999999999999995</v>
      </c>
      <c r="AD63" s="22">
        <f t="shared" si="7"/>
        <v>40.58</v>
      </c>
      <c r="AE63" s="22"/>
      <c r="AF63" s="27"/>
      <c r="AG63" s="24"/>
      <c r="AH63" s="40"/>
      <c r="AI63" s="24"/>
      <c r="AJ63" s="24"/>
      <c r="AK63" s="24"/>
      <c r="AL63" s="24"/>
      <c r="AM63" s="24"/>
      <c r="AN63" s="24"/>
    </row>
    <row r="64" spans="2:40" x14ac:dyDescent="0.25">
      <c r="B64" s="3" t="s">
        <v>33</v>
      </c>
      <c r="C64" s="5">
        <v>14</v>
      </c>
      <c r="D64" s="8">
        <v>580.79999999999995</v>
      </c>
      <c r="E64" s="6">
        <v>13.18</v>
      </c>
      <c r="F64" s="6"/>
      <c r="G64" s="6"/>
      <c r="H64" s="3">
        <v>13.87</v>
      </c>
      <c r="I64" s="3">
        <v>13.87</v>
      </c>
      <c r="J64" s="3">
        <v>15.51</v>
      </c>
      <c r="K64" s="6">
        <v>0.5</v>
      </c>
      <c r="L64" s="6"/>
      <c r="M64" s="6"/>
      <c r="N64" s="6">
        <f t="shared" si="10"/>
        <v>16.009999999999998</v>
      </c>
      <c r="O64" s="6">
        <v>15.95</v>
      </c>
      <c r="P64" s="6">
        <f t="shared" si="9"/>
        <v>2.4156336088154271</v>
      </c>
      <c r="Q64" s="6">
        <v>0.55000000000000004</v>
      </c>
      <c r="R64" s="6"/>
      <c r="S64" s="6">
        <f t="shared" si="11"/>
        <v>16.4285</v>
      </c>
      <c r="T64" s="21">
        <f t="shared" si="2"/>
        <v>17.397781499999997</v>
      </c>
      <c r="U64" s="21">
        <f t="shared" si="3"/>
        <v>17.967781499999997</v>
      </c>
      <c r="V64" s="21">
        <f t="shared" si="4"/>
        <v>19.944237465</v>
      </c>
      <c r="W64" s="22">
        <f t="shared" si="5"/>
        <v>22.469177928069001</v>
      </c>
      <c r="X64" s="22">
        <f t="shared" si="6"/>
        <v>25.232886813221487</v>
      </c>
      <c r="Y64" s="22">
        <v>25.23</v>
      </c>
      <c r="Z64" s="21"/>
      <c r="AA64" s="21"/>
      <c r="AB64" s="22">
        <v>2</v>
      </c>
      <c r="AC64" s="21">
        <v>0.56999999999999995</v>
      </c>
      <c r="AD64" s="22">
        <f t="shared" si="7"/>
        <v>27.23</v>
      </c>
      <c r="AE64" s="22"/>
      <c r="AF64" s="27"/>
      <c r="AG64" s="24"/>
      <c r="AH64" s="40"/>
      <c r="AI64" s="24"/>
      <c r="AJ64" s="24"/>
      <c r="AK64" s="24"/>
      <c r="AL64" s="24"/>
      <c r="AM64" s="24"/>
      <c r="AN64" s="24"/>
    </row>
    <row r="65" spans="2:40" x14ac:dyDescent="0.25">
      <c r="B65" s="31" t="s">
        <v>4</v>
      </c>
      <c r="C65" s="32">
        <v>6</v>
      </c>
      <c r="D65" s="8">
        <v>1093.2</v>
      </c>
      <c r="E65" s="10">
        <v>13.18</v>
      </c>
      <c r="F65" s="6">
        <v>0.48</v>
      </c>
      <c r="G65" s="6"/>
      <c r="H65" s="3">
        <v>13.87</v>
      </c>
      <c r="I65" s="3">
        <v>13.87</v>
      </c>
      <c r="J65" s="3">
        <v>21.37</v>
      </c>
      <c r="K65" s="6">
        <v>4</v>
      </c>
      <c r="L65" s="6"/>
      <c r="M65" s="6"/>
      <c r="N65" s="6">
        <f t="shared" si="10"/>
        <v>25.37</v>
      </c>
      <c r="O65" s="6">
        <v>21.98</v>
      </c>
      <c r="P65" s="6">
        <f t="shared" si="9"/>
        <v>1.2833882180753751</v>
      </c>
      <c r="Q65" s="6">
        <v>0.55000000000000004</v>
      </c>
      <c r="R65" s="6"/>
      <c r="S65" s="6">
        <f t="shared" si="11"/>
        <v>22.639400000000002</v>
      </c>
      <c r="T65" s="6">
        <f t="shared" si="2"/>
        <v>23.975124600000001</v>
      </c>
      <c r="U65" s="21">
        <f t="shared" si="3"/>
        <v>24.545124600000001</v>
      </c>
      <c r="V65" s="21">
        <f t="shared" si="4"/>
        <v>27.245088306000003</v>
      </c>
      <c r="W65" s="22">
        <v>30.7</v>
      </c>
      <c r="X65" s="22">
        <f t="shared" si="6"/>
        <v>34.476100000000002</v>
      </c>
      <c r="Y65" s="22">
        <v>34.479999999999997</v>
      </c>
      <c r="Z65" s="6">
        <v>0.75</v>
      </c>
      <c r="AA65" s="6"/>
      <c r="AB65" s="22">
        <v>20</v>
      </c>
      <c r="AC65" s="6">
        <v>0.56999999999999995</v>
      </c>
      <c r="AD65" s="22">
        <f t="shared" si="7"/>
        <v>55.23</v>
      </c>
      <c r="AE65" s="22"/>
      <c r="AF65" s="27"/>
      <c r="AG65" s="24"/>
      <c r="AH65" s="40"/>
      <c r="AI65" s="24"/>
      <c r="AJ65" s="24"/>
      <c r="AK65" s="24"/>
      <c r="AL65" s="24"/>
      <c r="AM65" s="24"/>
      <c r="AN65" s="24"/>
    </row>
    <row r="66" spans="2:40" ht="29.25" x14ac:dyDescent="0.25">
      <c r="B66" s="55" t="s">
        <v>4</v>
      </c>
      <c r="C66" s="57">
        <v>7</v>
      </c>
      <c r="D66" s="8">
        <v>947.9</v>
      </c>
      <c r="E66" s="6">
        <v>17.100000000000001</v>
      </c>
      <c r="F66" s="6"/>
      <c r="G66" s="6"/>
      <c r="H66" s="3">
        <v>18.84</v>
      </c>
      <c r="I66" s="3">
        <v>18.84</v>
      </c>
      <c r="J66" s="7">
        <v>21.37</v>
      </c>
      <c r="K66" s="6">
        <v>1.63</v>
      </c>
      <c r="L66" s="6"/>
      <c r="M66" s="6"/>
      <c r="N66" s="6">
        <f t="shared" si="10"/>
        <v>23</v>
      </c>
      <c r="O66" s="6">
        <v>21.98</v>
      </c>
      <c r="P66" s="6">
        <f t="shared" si="9"/>
        <v>1.4801139360692057</v>
      </c>
      <c r="Q66" s="6">
        <v>0.55000000000000004</v>
      </c>
      <c r="R66" s="6"/>
      <c r="S66" s="6">
        <f t="shared" si="11"/>
        <v>22.639400000000002</v>
      </c>
      <c r="T66" s="22">
        <f t="shared" ref="T66:T121" si="12">S66*1.059</f>
        <v>23.975124600000001</v>
      </c>
      <c r="U66" s="21">
        <f t="shared" si="3"/>
        <v>24.545124600000001</v>
      </c>
      <c r="V66" s="21">
        <f t="shared" si="4"/>
        <v>27.245088306000003</v>
      </c>
      <c r="W66" s="22">
        <v>30.7</v>
      </c>
      <c r="X66" s="22">
        <f t="shared" si="6"/>
        <v>34.476100000000002</v>
      </c>
      <c r="Y66" s="22">
        <v>34.479999999999997</v>
      </c>
      <c r="Z66" s="22"/>
      <c r="AA66" s="22">
        <v>2.11</v>
      </c>
      <c r="AB66" s="22">
        <v>10</v>
      </c>
      <c r="AC66" s="22">
        <v>0.56999999999999995</v>
      </c>
      <c r="AD66" s="22">
        <f>Y66+Z66+AB66+AA66</f>
        <v>46.589999999999996</v>
      </c>
      <c r="AE66" s="74" t="s">
        <v>66</v>
      </c>
      <c r="AF66" s="30"/>
      <c r="AG66" s="24"/>
      <c r="AH66" s="40"/>
      <c r="AI66" s="24"/>
      <c r="AJ66" s="24"/>
      <c r="AK66" s="24"/>
      <c r="AL66" s="24"/>
      <c r="AM66" s="24"/>
      <c r="AN66" s="24"/>
    </row>
    <row r="67" spans="2:40" x14ac:dyDescent="0.25">
      <c r="B67" s="56"/>
      <c r="C67" s="58"/>
      <c r="D67" s="8"/>
      <c r="E67" s="6"/>
      <c r="F67" s="6"/>
      <c r="G67" s="6"/>
      <c r="H67" s="3"/>
      <c r="I67" s="3"/>
      <c r="J67" s="7"/>
      <c r="K67" s="6"/>
      <c r="L67" s="6"/>
      <c r="M67" s="6"/>
      <c r="N67" s="6"/>
      <c r="O67" s="6"/>
      <c r="P67" s="6"/>
      <c r="Q67" s="6"/>
      <c r="R67" s="6"/>
      <c r="S67" s="6"/>
      <c r="T67" s="22"/>
      <c r="U67" s="21"/>
      <c r="V67" s="21"/>
      <c r="W67" s="22"/>
      <c r="X67" s="22"/>
      <c r="Y67" s="22">
        <v>34.479999999999997</v>
      </c>
      <c r="Z67" s="22"/>
      <c r="AA67" s="22">
        <v>2.11</v>
      </c>
      <c r="AB67" s="22">
        <v>30</v>
      </c>
      <c r="AC67" s="22"/>
      <c r="AD67" s="22">
        <f>Y67+Z67+AB67+AA67</f>
        <v>66.589999999999989</v>
      </c>
      <c r="AE67" s="75" t="s">
        <v>65</v>
      </c>
      <c r="AF67" s="27"/>
      <c r="AG67" s="24"/>
      <c r="AH67" s="40"/>
      <c r="AI67" s="24"/>
      <c r="AJ67" s="24"/>
      <c r="AK67" s="24"/>
      <c r="AL67" s="24"/>
      <c r="AM67" s="24"/>
      <c r="AN67" s="24"/>
    </row>
    <row r="68" spans="2:40" ht="15" x14ac:dyDescent="0.25">
      <c r="B68" s="3" t="s">
        <v>4</v>
      </c>
      <c r="C68" s="5">
        <v>8</v>
      </c>
      <c r="D68" s="8">
        <v>910</v>
      </c>
      <c r="E68" s="6">
        <v>12.44</v>
      </c>
      <c r="F68" s="6"/>
      <c r="G68" s="6"/>
      <c r="H68" s="3">
        <v>13.87</v>
      </c>
      <c r="I68" s="3">
        <v>13.87</v>
      </c>
      <c r="J68" s="3">
        <v>15.51</v>
      </c>
      <c r="K68" s="6">
        <v>2.35</v>
      </c>
      <c r="L68" s="6"/>
      <c r="M68" s="6"/>
      <c r="N68" s="6">
        <f t="shared" si="10"/>
        <v>17.86</v>
      </c>
      <c r="O68" s="6">
        <v>15.95</v>
      </c>
      <c r="P68" s="6">
        <f t="shared" si="9"/>
        <v>1.5417582417582418</v>
      </c>
      <c r="Q68" s="6">
        <v>0.55000000000000004</v>
      </c>
      <c r="R68" s="6"/>
      <c r="S68" s="6">
        <f t="shared" si="11"/>
        <v>16.4285</v>
      </c>
      <c r="T68" s="21">
        <f t="shared" si="12"/>
        <v>17.397781499999997</v>
      </c>
      <c r="U68" s="21">
        <f t="shared" si="3"/>
        <v>17.967781499999997</v>
      </c>
      <c r="V68" s="21">
        <f t="shared" si="4"/>
        <v>19.944237465</v>
      </c>
      <c r="W68" s="22">
        <f t="shared" si="5"/>
        <v>22.469177928069001</v>
      </c>
      <c r="X68" s="22">
        <f t="shared" si="6"/>
        <v>25.232886813221487</v>
      </c>
      <c r="Y68" s="22">
        <v>25.55</v>
      </c>
      <c r="Z68" s="21"/>
      <c r="AA68" s="21"/>
      <c r="AB68" s="22">
        <v>11.37</v>
      </c>
      <c r="AC68" s="21">
        <v>0.56999999999999995</v>
      </c>
      <c r="AD68" s="22">
        <f t="shared" si="7"/>
        <v>36.92</v>
      </c>
      <c r="AE68" s="22"/>
      <c r="AF68" s="27"/>
      <c r="AG68" s="24"/>
      <c r="AH68" s="42"/>
      <c r="AI68" s="24"/>
      <c r="AJ68" s="24"/>
      <c r="AK68" s="24"/>
      <c r="AL68" s="24"/>
      <c r="AM68" s="24"/>
      <c r="AN68" s="24"/>
    </row>
    <row r="69" spans="2:40" ht="15" x14ac:dyDescent="0.25">
      <c r="B69" s="3" t="s">
        <v>4</v>
      </c>
      <c r="C69" s="5">
        <v>9</v>
      </c>
      <c r="D69" s="8">
        <v>1101.9000000000001</v>
      </c>
      <c r="E69" s="6">
        <v>13.18</v>
      </c>
      <c r="F69" s="6">
        <v>0.48</v>
      </c>
      <c r="G69" s="6"/>
      <c r="H69" s="3">
        <v>13.87</v>
      </c>
      <c r="I69" s="3">
        <v>13.87</v>
      </c>
      <c r="J69" s="3">
        <v>15.51</v>
      </c>
      <c r="K69" s="6">
        <v>0.28999999999999998</v>
      </c>
      <c r="L69" s="6"/>
      <c r="M69" s="6"/>
      <c r="N69" s="6">
        <f t="shared" si="10"/>
        <v>15.799999999999999</v>
      </c>
      <c r="O69" s="6">
        <v>15.95</v>
      </c>
      <c r="P69" s="6">
        <f t="shared" si="9"/>
        <v>1.2732552863236228</v>
      </c>
      <c r="Q69" s="6">
        <v>0.55000000000000004</v>
      </c>
      <c r="R69" s="6"/>
      <c r="S69" s="6">
        <f t="shared" si="11"/>
        <v>16.4285</v>
      </c>
      <c r="T69" s="21">
        <f t="shared" si="12"/>
        <v>17.397781499999997</v>
      </c>
      <c r="U69" s="21">
        <f t="shared" si="3"/>
        <v>17.967781499999997</v>
      </c>
      <c r="V69" s="21">
        <f t="shared" si="4"/>
        <v>19.944237465</v>
      </c>
      <c r="W69" s="22">
        <f t="shared" si="5"/>
        <v>22.469177928069001</v>
      </c>
      <c r="X69" s="22">
        <f t="shared" si="6"/>
        <v>25.232886813221487</v>
      </c>
      <c r="Y69" s="22">
        <v>25.55</v>
      </c>
      <c r="Z69" s="21"/>
      <c r="AA69" s="21"/>
      <c r="AB69" s="22">
        <v>11.37</v>
      </c>
      <c r="AC69" s="21">
        <v>0.56999999999999995</v>
      </c>
      <c r="AD69" s="22">
        <f t="shared" si="7"/>
        <v>36.92</v>
      </c>
      <c r="AE69" s="22"/>
      <c r="AF69" s="27"/>
      <c r="AG69" s="24"/>
      <c r="AH69" s="42"/>
      <c r="AI69" s="24"/>
      <c r="AJ69" s="24"/>
      <c r="AK69" s="24"/>
      <c r="AL69" s="24"/>
      <c r="AM69" s="24"/>
      <c r="AN69" s="24"/>
    </row>
    <row r="70" spans="2:40" x14ac:dyDescent="0.25">
      <c r="B70" s="3" t="s">
        <v>4</v>
      </c>
      <c r="C70" s="5">
        <v>11</v>
      </c>
      <c r="D70" s="8">
        <v>623.70000000000005</v>
      </c>
      <c r="E70" s="6">
        <v>12.44</v>
      </c>
      <c r="F70" s="6"/>
      <c r="G70" s="6"/>
      <c r="H70" s="3">
        <v>13.87</v>
      </c>
      <c r="I70" s="3">
        <v>13.87</v>
      </c>
      <c r="J70" s="3">
        <v>15.51</v>
      </c>
      <c r="K70" s="6">
        <v>4.08</v>
      </c>
      <c r="L70" s="6"/>
      <c r="M70" s="6"/>
      <c r="N70" s="6">
        <f t="shared" si="10"/>
        <v>19.59</v>
      </c>
      <c r="O70" s="6">
        <v>15.95</v>
      </c>
      <c r="P70" s="6">
        <f t="shared" si="9"/>
        <v>2.2494789161455828</v>
      </c>
      <c r="Q70" s="6">
        <v>0.55000000000000004</v>
      </c>
      <c r="R70" s="6"/>
      <c r="S70" s="6">
        <f t="shared" si="11"/>
        <v>16.4285</v>
      </c>
      <c r="T70" s="21">
        <f t="shared" si="12"/>
        <v>17.397781499999997</v>
      </c>
      <c r="U70" s="21">
        <f t="shared" ref="U70:U125" si="13">T70+0.57</f>
        <v>17.967781499999997</v>
      </c>
      <c r="V70" s="21">
        <f t="shared" ref="V70:V125" si="14">U70*1.11</f>
        <v>19.944237465</v>
      </c>
      <c r="W70" s="22">
        <f t="shared" ref="W70:W123" si="15">V70*1.1266</f>
        <v>22.469177928069001</v>
      </c>
      <c r="X70" s="22">
        <f t="shared" si="6"/>
        <v>25.232886813221487</v>
      </c>
      <c r="Y70" s="22">
        <v>25.23</v>
      </c>
      <c r="Z70" s="21"/>
      <c r="AA70" s="21"/>
      <c r="AB70" s="22">
        <v>50</v>
      </c>
      <c r="AC70" s="21">
        <v>0.56999999999999995</v>
      </c>
      <c r="AD70" s="22">
        <f t="shared" si="7"/>
        <v>75.23</v>
      </c>
      <c r="AE70" s="22"/>
      <c r="AF70" s="27"/>
      <c r="AG70" s="24"/>
      <c r="AH70" s="40"/>
      <c r="AI70" s="24"/>
      <c r="AJ70" s="24"/>
      <c r="AK70" s="24"/>
      <c r="AL70" s="24"/>
      <c r="AM70" s="24"/>
      <c r="AN70" s="24"/>
    </row>
    <row r="71" spans="2:40" x14ac:dyDescent="0.25">
      <c r="B71" s="3" t="s">
        <v>4</v>
      </c>
      <c r="C71" s="5">
        <v>13</v>
      </c>
      <c r="D71" s="8">
        <v>620.4</v>
      </c>
      <c r="E71" s="3">
        <v>13.18</v>
      </c>
      <c r="F71" s="3"/>
      <c r="G71" s="3"/>
      <c r="H71" s="3">
        <v>13.87</v>
      </c>
      <c r="I71" s="3">
        <v>13.87</v>
      </c>
      <c r="J71" s="3">
        <v>15.51</v>
      </c>
      <c r="K71" s="6">
        <v>1.62</v>
      </c>
      <c r="L71" s="6"/>
      <c r="M71" s="6"/>
      <c r="N71" s="6">
        <f t="shared" si="10"/>
        <v>17.13</v>
      </c>
      <c r="O71" s="6">
        <v>15.95</v>
      </c>
      <c r="P71" s="6">
        <f t="shared" si="9"/>
        <v>2.261444229529336</v>
      </c>
      <c r="Q71" s="6">
        <v>0.55000000000000004</v>
      </c>
      <c r="R71" s="6"/>
      <c r="S71" s="6">
        <f t="shared" si="11"/>
        <v>16.4285</v>
      </c>
      <c r="T71" s="21">
        <f t="shared" si="12"/>
        <v>17.397781499999997</v>
      </c>
      <c r="U71" s="21">
        <f t="shared" si="13"/>
        <v>17.967781499999997</v>
      </c>
      <c r="V71" s="21">
        <f t="shared" si="14"/>
        <v>19.944237465</v>
      </c>
      <c r="W71" s="22">
        <f t="shared" si="15"/>
        <v>22.469177928069001</v>
      </c>
      <c r="X71" s="22">
        <f t="shared" si="6"/>
        <v>25.232886813221487</v>
      </c>
      <c r="Y71" s="22">
        <v>26.2</v>
      </c>
      <c r="Z71" s="21"/>
      <c r="AA71" s="21"/>
      <c r="AB71" s="22">
        <v>5.43</v>
      </c>
      <c r="AC71" s="21">
        <v>0.56999999999999995</v>
      </c>
      <c r="AD71" s="22">
        <f t="shared" si="7"/>
        <v>31.63</v>
      </c>
      <c r="AE71" s="22"/>
      <c r="AF71" s="27"/>
      <c r="AG71" s="24"/>
      <c r="AH71" s="40"/>
      <c r="AI71" s="24"/>
      <c r="AJ71" s="24"/>
      <c r="AK71" s="24"/>
      <c r="AL71" s="24"/>
      <c r="AM71" s="24"/>
      <c r="AN71" s="24"/>
    </row>
    <row r="72" spans="2:40" x14ac:dyDescent="0.25">
      <c r="B72" s="3" t="s">
        <v>4</v>
      </c>
      <c r="C72" s="5">
        <v>17</v>
      </c>
      <c r="D72" s="8">
        <v>623.4</v>
      </c>
      <c r="E72" s="3">
        <v>12.44</v>
      </c>
      <c r="F72" s="3"/>
      <c r="G72" s="3"/>
      <c r="H72" s="3">
        <v>13.87</v>
      </c>
      <c r="I72" s="3">
        <v>13.87</v>
      </c>
      <c r="J72" s="3">
        <v>15.51</v>
      </c>
      <c r="K72" s="6">
        <v>0.28999999999999998</v>
      </c>
      <c r="L72" s="6"/>
      <c r="M72" s="6"/>
      <c r="N72" s="6">
        <f t="shared" si="10"/>
        <v>15.799999999999999</v>
      </c>
      <c r="O72" s="6">
        <v>15.95</v>
      </c>
      <c r="P72" s="6">
        <f t="shared" si="9"/>
        <v>2.2505614372794356</v>
      </c>
      <c r="Q72" s="6">
        <v>0.55000000000000004</v>
      </c>
      <c r="R72" s="6"/>
      <c r="S72" s="6">
        <f t="shared" si="11"/>
        <v>16.4285</v>
      </c>
      <c r="T72" s="21">
        <f t="shared" si="12"/>
        <v>17.397781499999997</v>
      </c>
      <c r="U72" s="21">
        <f t="shared" si="13"/>
        <v>17.967781499999997</v>
      </c>
      <c r="V72" s="21">
        <f t="shared" si="14"/>
        <v>19.944237465</v>
      </c>
      <c r="W72" s="22">
        <f t="shared" si="15"/>
        <v>22.469177928069001</v>
      </c>
      <c r="X72" s="22">
        <f t="shared" ref="X72:X125" si="16">W72*1.123</f>
        <v>25.232886813221487</v>
      </c>
      <c r="Y72" s="22">
        <v>25.23</v>
      </c>
      <c r="Z72" s="21"/>
      <c r="AA72" s="21"/>
      <c r="AB72" s="22">
        <v>9.77</v>
      </c>
      <c r="AC72" s="21">
        <v>0.56999999999999995</v>
      </c>
      <c r="AD72" s="22">
        <f t="shared" ref="AD72:AD125" si="17">Y72+Z72+AB72</f>
        <v>35</v>
      </c>
      <c r="AE72" s="22"/>
      <c r="AF72" s="27"/>
      <c r="AG72" s="24"/>
      <c r="AH72" s="40"/>
      <c r="AI72" s="24"/>
      <c r="AJ72" s="24"/>
      <c r="AK72" s="24"/>
      <c r="AL72" s="24"/>
      <c r="AM72" s="24"/>
      <c r="AN72" s="24"/>
    </row>
    <row r="73" spans="2:40" x14ac:dyDescent="0.25">
      <c r="B73" s="3" t="s">
        <v>4</v>
      </c>
      <c r="C73" s="5">
        <v>19</v>
      </c>
      <c r="D73" s="8">
        <v>640.4</v>
      </c>
      <c r="E73" s="3">
        <v>13.18</v>
      </c>
      <c r="F73" s="3"/>
      <c r="G73" s="3"/>
      <c r="H73" s="3">
        <v>13.87</v>
      </c>
      <c r="I73" s="3">
        <v>13.87</v>
      </c>
      <c r="J73" s="3">
        <v>15.51</v>
      </c>
      <c r="K73" s="6">
        <v>3</v>
      </c>
      <c r="L73" s="6"/>
      <c r="M73" s="6"/>
      <c r="N73" s="6">
        <f t="shared" si="10"/>
        <v>18.509999999999998</v>
      </c>
      <c r="O73" s="6">
        <v>15.95</v>
      </c>
      <c r="P73" s="6">
        <f t="shared" si="9"/>
        <v>2.1908182386008743</v>
      </c>
      <c r="Q73" s="6">
        <v>0.55000000000000004</v>
      </c>
      <c r="R73" s="6"/>
      <c r="S73" s="6">
        <f t="shared" si="11"/>
        <v>16.4285</v>
      </c>
      <c r="T73" s="22">
        <f t="shared" si="12"/>
        <v>17.397781499999997</v>
      </c>
      <c r="U73" s="21">
        <f t="shared" si="13"/>
        <v>17.967781499999997</v>
      </c>
      <c r="V73" s="21">
        <f t="shared" si="14"/>
        <v>19.944237465</v>
      </c>
      <c r="W73" s="22">
        <f t="shared" si="15"/>
        <v>22.469177928069001</v>
      </c>
      <c r="X73" s="22">
        <f t="shared" si="16"/>
        <v>25.232886813221487</v>
      </c>
      <c r="Y73" s="22">
        <v>25.23</v>
      </c>
      <c r="Z73" s="22"/>
      <c r="AA73" s="22"/>
      <c r="AB73" s="22">
        <v>3</v>
      </c>
      <c r="AC73" s="22">
        <v>0.56999999999999995</v>
      </c>
      <c r="AD73" s="22">
        <f t="shared" si="17"/>
        <v>28.23</v>
      </c>
      <c r="AE73" s="22"/>
      <c r="AF73" s="50"/>
      <c r="AG73" s="24"/>
      <c r="AH73" s="40"/>
      <c r="AI73" s="24"/>
      <c r="AJ73" s="24"/>
      <c r="AK73" s="24"/>
      <c r="AL73" s="24"/>
      <c r="AM73" s="24"/>
      <c r="AN73" s="24"/>
    </row>
    <row r="74" spans="2:40" x14ac:dyDescent="0.25">
      <c r="B74" s="3" t="s">
        <v>4</v>
      </c>
      <c r="C74" s="5">
        <v>20</v>
      </c>
      <c r="D74" s="8">
        <v>1534.7</v>
      </c>
      <c r="E74" s="3">
        <v>17.100000000000001</v>
      </c>
      <c r="F74" s="3"/>
      <c r="G74" s="3"/>
      <c r="H74" s="3">
        <v>18.399999999999999</v>
      </c>
      <c r="I74" s="3">
        <v>18.84</v>
      </c>
      <c r="J74" s="7">
        <v>21.37</v>
      </c>
      <c r="K74" s="6">
        <v>0.5</v>
      </c>
      <c r="L74" s="6"/>
      <c r="M74" s="6"/>
      <c r="N74" s="6">
        <f t="shared" si="10"/>
        <v>21.87</v>
      </c>
      <c r="O74" s="6">
        <v>21.98</v>
      </c>
      <c r="P74" s="6">
        <f t="shared" si="9"/>
        <v>0.91418518277187721</v>
      </c>
      <c r="Q74" s="6">
        <v>0.55000000000000004</v>
      </c>
      <c r="R74" s="6"/>
      <c r="S74" s="6">
        <f t="shared" si="11"/>
        <v>22.639400000000002</v>
      </c>
      <c r="T74" s="6">
        <f t="shared" si="12"/>
        <v>23.975124600000001</v>
      </c>
      <c r="U74" s="21">
        <f t="shared" si="13"/>
        <v>24.545124600000001</v>
      </c>
      <c r="V74" s="21">
        <f t="shared" si="14"/>
        <v>27.245088306000003</v>
      </c>
      <c r="W74" s="22">
        <v>30.7</v>
      </c>
      <c r="X74" s="22">
        <f t="shared" si="16"/>
        <v>34.476100000000002</v>
      </c>
      <c r="Y74" s="22">
        <v>34.479999999999997</v>
      </c>
      <c r="Z74" s="6"/>
      <c r="AA74" s="6">
        <v>1.3</v>
      </c>
      <c r="AB74" s="22">
        <v>3</v>
      </c>
      <c r="AC74" s="6">
        <v>0.56999999999999995</v>
      </c>
      <c r="AD74" s="22">
        <f>Y74+Z74+AB74+AA74</f>
        <v>38.779999999999994</v>
      </c>
      <c r="AE74" s="22"/>
      <c r="AF74" s="27"/>
      <c r="AG74" s="24"/>
      <c r="AH74" s="40"/>
      <c r="AI74" s="24"/>
      <c r="AJ74" s="24"/>
      <c r="AK74" s="24"/>
      <c r="AL74" s="24"/>
      <c r="AM74" s="24"/>
      <c r="AN74" s="24"/>
    </row>
    <row r="75" spans="2:40" ht="15" x14ac:dyDescent="0.25">
      <c r="B75" s="3" t="s">
        <v>4</v>
      </c>
      <c r="C75" s="5">
        <v>21</v>
      </c>
      <c r="D75" s="8">
        <v>623.29999999999995</v>
      </c>
      <c r="E75" s="3">
        <v>13.18</v>
      </c>
      <c r="F75" s="3"/>
      <c r="G75" s="3"/>
      <c r="H75" s="3">
        <v>13.87</v>
      </c>
      <c r="I75" s="3">
        <v>13.87</v>
      </c>
      <c r="J75" s="3">
        <v>15.51</v>
      </c>
      <c r="K75" s="6">
        <v>4.6900000000000004</v>
      </c>
      <c r="L75" s="6"/>
      <c r="M75" s="6"/>
      <c r="N75" s="6">
        <f t="shared" si="10"/>
        <v>20.2</v>
      </c>
      <c r="O75" s="6">
        <v>15.95</v>
      </c>
      <c r="P75" s="6">
        <f t="shared" si="9"/>
        <v>2.2509225092250924</v>
      </c>
      <c r="Q75" s="6">
        <v>0.55000000000000004</v>
      </c>
      <c r="R75" s="6"/>
      <c r="S75" s="6">
        <f t="shared" si="11"/>
        <v>16.4285</v>
      </c>
      <c r="T75" s="22">
        <f t="shared" si="12"/>
        <v>17.397781499999997</v>
      </c>
      <c r="U75" s="21">
        <f t="shared" si="13"/>
        <v>17.967781499999997</v>
      </c>
      <c r="V75" s="21">
        <f t="shared" si="14"/>
        <v>19.944237465</v>
      </c>
      <c r="W75" s="22">
        <f t="shared" si="15"/>
        <v>22.469177928069001</v>
      </c>
      <c r="X75" s="22">
        <f t="shared" si="16"/>
        <v>25.232886813221487</v>
      </c>
      <c r="Y75" s="22">
        <v>25.62</v>
      </c>
      <c r="Z75" s="22"/>
      <c r="AA75" s="22">
        <v>3.21</v>
      </c>
      <c r="AB75" s="22">
        <v>4.5599999999999996</v>
      </c>
      <c r="AC75" s="22">
        <v>0.56999999999999995</v>
      </c>
      <c r="AD75" s="22">
        <f>Y75+Z75+AB75+AA75</f>
        <v>33.39</v>
      </c>
      <c r="AE75" s="22"/>
      <c r="AF75" s="27"/>
      <c r="AG75" s="24"/>
      <c r="AH75" s="42"/>
      <c r="AI75" s="24"/>
      <c r="AJ75" s="24"/>
      <c r="AK75" s="24"/>
      <c r="AL75" s="24"/>
      <c r="AM75" s="24"/>
      <c r="AN75" s="24"/>
    </row>
    <row r="76" spans="2:40" x14ac:dyDescent="0.25">
      <c r="B76" s="3" t="s">
        <v>4</v>
      </c>
      <c r="C76" s="5">
        <v>23</v>
      </c>
      <c r="D76" s="8">
        <v>884.6</v>
      </c>
      <c r="E76" s="6">
        <v>17.100000000000001</v>
      </c>
      <c r="F76" s="3"/>
      <c r="G76" s="3"/>
      <c r="H76" s="3">
        <v>18.84</v>
      </c>
      <c r="I76" s="3">
        <v>18.84</v>
      </c>
      <c r="J76" s="7">
        <v>21.37</v>
      </c>
      <c r="K76" s="6">
        <v>2.63</v>
      </c>
      <c r="L76" s="6"/>
      <c r="M76" s="6"/>
      <c r="N76" s="6">
        <f t="shared" si="10"/>
        <v>24</v>
      </c>
      <c r="O76" s="6">
        <v>21.98</v>
      </c>
      <c r="P76" s="6">
        <f t="shared" si="9"/>
        <v>1.5860275830884014</v>
      </c>
      <c r="Q76" s="6">
        <v>0.55000000000000004</v>
      </c>
      <c r="R76" s="6"/>
      <c r="S76" s="6">
        <f t="shared" si="11"/>
        <v>22.639400000000002</v>
      </c>
      <c r="T76" s="22">
        <f t="shared" si="12"/>
        <v>23.975124600000001</v>
      </c>
      <c r="U76" s="21">
        <f t="shared" si="13"/>
        <v>24.545124600000001</v>
      </c>
      <c r="V76" s="21">
        <f t="shared" si="14"/>
        <v>27.245088306000003</v>
      </c>
      <c r="W76" s="22">
        <v>30.7</v>
      </c>
      <c r="X76" s="22">
        <f t="shared" si="16"/>
        <v>34.476100000000002</v>
      </c>
      <c r="Y76" s="22">
        <v>34.479999999999997</v>
      </c>
      <c r="Z76" s="22"/>
      <c r="AA76" s="22"/>
      <c r="AB76" s="22">
        <v>0</v>
      </c>
      <c r="AC76" s="22">
        <v>0.56999999999999995</v>
      </c>
      <c r="AD76" s="22">
        <f t="shared" si="17"/>
        <v>34.479999999999997</v>
      </c>
      <c r="AE76" s="22"/>
      <c r="AF76" s="27"/>
      <c r="AG76" s="24"/>
      <c r="AH76" s="40"/>
      <c r="AI76" s="24"/>
      <c r="AJ76" s="24"/>
      <c r="AK76" s="24"/>
      <c r="AL76" s="24"/>
      <c r="AM76" s="24"/>
      <c r="AN76" s="24"/>
    </row>
    <row r="77" spans="2:40" ht="15" x14ac:dyDescent="0.25">
      <c r="B77" s="3" t="s">
        <v>4</v>
      </c>
      <c r="C77" s="5">
        <v>24</v>
      </c>
      <c r="D77" s="8">
        <v>545</v>
      </c>
      <c r="E77" s="6"/>
      <c r="F77" s="3"/>
      <c r="G77" s="3"/>
      <c r="H77" s="3"/>
      <c r="I77" s="3"/>
      <c r="J77" s="7"/>
      <c r="K77" s="6"/>
      <c r="L77" s="6"/>
      <c r="M77" s="6"/>
      <c r="N77" s="6"/>
      <c r="O77" s="6"/>
      <c r="P77" s="6">
        <f t="shared" si="9"/>
        <v>2.5743119266055046</v>
      </c>
      <c r="Q77" s="6"/>
      <c r="R77" s="6"/>
      <c r="S77" s="6"/>
      <c r="T77" s="22"/>
      <c r="U77" s="21"/>
      <c r="V77" s="21"/>
      <c r="W77" s="22"/>
      <c r="X77" s="22">
        <v>29.66</v>
      </c>
      <c r="Y77" s="49">
        <v>25.55</v>
      </c>
      <c r="Z77" s="49"/>
      <c r="AA77" s="49"/>
      <c r="AB77" s="49">
        <v>17.05</v>
      </c>
      <c r="AC77" s="49"/>
      <c r="AD77" s="49">
        <f t="shared" si="17"/>
        <v>42.6</v>
      </c>
      <c r="AE77" s="49"/>
      <c r="AF77" s="50"/>
      <c r="AG77" s="24"/>
      <c r="AH77" s="42"/>
      <c r="AI77" s="24"/>
      <c r="AJ77" s="24"/>
      <c r="AK77" s="24"/>
      <c r="AL77" s="24"/>
      <c r="AM77" s="24"/>
      <c r="AN77" s="24"/>
    </row>
    <row r="78" spans="2:40" x14ac:dyDescent="0.25">
      <c r="B78" s="3" t="s">
        <v>4</v>
      </c>
      <c r="C78" s="5">
        <v>25</v>
      </c>
      <c r="D78" s="8">
        <v>1400.4</v>
      </c>
      <c r="E78" s="6">
        <v>17.100000000000001</v>
      </c>
      <c r="F78" s="6">
        <v>0.5</v>
      </c>
      <c r="G78" s="3"/>
      <c r="H78" s="3">
        <v>18.84</v>
      </c>
      <c r="I78" s="3">
        <v>18.84</v>
      </c>
      <c r="J78" s="7">
        <v>21.37</v>
      </c>
      <c r="K78" s="6">
        <v>3</v>
      </c>
      <c r="L78" s="6">
        <v>0.55000000000000004</v>
      </c>
      <c r="M78" s="6"/>
      <c r="N78" s="6">
        <f t="shared" si="10"/>
        <v>24.92</v>
      </c>
      <c r="O78" s="6">
        <v>21.98</v>
      </c>
      <c r="P78" s="6">
        <f t="shared" si="9"/>
        <v>1.0018566123964581</v>
      </c>
      <c r="Q78" s="6">
        <v>0.55000000000000004</v>
      </c>
      <c r="R78" s="6"/>
      <c r="S78" s="6">
        <f t="shared" si="11"/>
        <v>22.639400000000002</v>
      </c>
      <c r="T78" s="22">
        <f t="shared" si="12"/>
        <v>23.975124600000001</v>
      </c>
      <c r="U78" s="21">
        <f t="shared" si="13"/>
        <v>24.545124600000001</v>
      </c>
      <c r="V78" s="21">
        <f t="shared" si="14"/>
        <v>27.245088306000003</v>
      </c>
      <c r="W78" s="22">
        <v>30.7</v>
      </c>
      <c r="X78" s="22">
        <f t="shared" si="16"/>
        <v>34.476100000000002</v>
      </c>
      <c r="Y78" s="22">
        <v>34.479999999999997</v>
      </c>
      <c r="Z78" s="22">
        <v>0.75</v>
      </c>
      <c r="AA78" s="22"/>
      <c r="AB78" s="22">
        <v>0</v>
      </c>
      <c r="AC78" s="22">
        <v>0.56999999999999995</v>
      </c>
      <c r="AD78" s="22">
        <f t="shared" si="17"/>
        <v>35.229999999999997</v>
      </c>
      <c r="AE78" s="22"/>
      <c r="AF78" s="27"/>
      <c r="AG78" s="24"/>
      <c r="AH78" s="40"/>
      <c r="AI78" s="24"/>
      <c r="AJ78" s="24"/>
      <c r="AK78" s="24"/>
      <c r="AL78" s="24"/>
      <c r="AM78" s="24"/>
      <c r="AN78" s="24"/>
    </row>
    <row r="79" spans="2:40" x14ac:dyDescent="0.25">
      <c r="B79" s="3" t="s">
        <v>4</v>
      </c>
      <c r="C79" s="5">
        <v>73</v>
      </c>
      <c r="D79" s="8">
        <v>899.4</v>
      </c>
      <c r="E79" s="6">
        <v>13.18</v>
      </c>
      <c r="F79" s="6"/>
      <c r="G79" s="3"/>
      <c r="H79" s="3">
        <v>13.87</v>
      </c>
      <c r="I79" s="3">
        <v>13.87</v>
      </c>
      <c r="J79" s="3">
        <v>15.51</v>
      </c>
      <c r="K79" s="6">
        <v>2.08</v>
      </c>
      <c r="L79" s="6"/>
      <c r="M79" s="6"/>
      <c r="N79" s="6">
        <f t="shared" si="10"/>
        <v>17.59</v>
      </c>
      <c r="O79" s="6">
        <v>15.95</v>
      </c>
      <c r="P79" s="6">
        <f t="shared" si="9"/>
        <v>1.5599288414498556</v>
      </c>
      <c r="Q79" s="6">
        <v>0.55000000000000004</v>
      </c>
      <c r="R79" s="6"/>
      <c r="S79" s="6">
        <f t="shared" si="11"/>
        <v>16.4285</v>
      </c>
      <c r="T79" s="21">
        <f t="shared" si="12"/>
        <v>17.397781499999997</v>
      </c>
      <c r="U79" s="21">
        <f t="shared" si="13"/>
        <v>17.967781499999997</v>
      </c>
      <c r="V79" s="21">
        <f t="shared" si="14"/>
        <v>19.944237465</v>
      </c>
      <c r="W79" s="22">
        <f t="shared" si="15"/>
        <v>22.469177928069001</v>
      </c>
      <c r="X79" s="22">
        <f t="shared" si="16"/>
        <v>25.232886813221487</v>
      </c>
      <c r="Y79" s="22">
        <v>26.2</v>
      </c>
      <c r="Z79" s="21"/>
      <c r="AA79" s="21"/>
      <c r="AB79" s="22">
        <v>5.43</v>
      </c>
      <c r="AC79" s="21">
        <v>0.56999999999999995</v>
      </c>
      <c r="AD79" s="22">
        <f t="shared" si="17"/>
        <v>31.63</v>
      </c>
      <c r="AE79" s="22"/>
      <c r="AF79" s="27"/>
      <c r="AG79" s="24"/>
      <c r="AH79" s="40"/>
      <c r="AI79" s="24"/>
      <c r="AJ79" s="24"/>
      <c r="AK79" s="24"/>
      <c r="AL79" s="24"/>
      <c r="AM79" s="24"/>
      <c r="AN79" s="24"/>
    </row>
    <row r="80" spans="2:40" x14ac:dyDescent="0.25">
      <c r="B80" s="3" t="s">
        <v>42</v>
      </c>
      <c r="C80" s="5">
        <v>1</v>
      </c>
      <c r="D80" s="8">
        <v>1134.5999999999999</v>
      </c>
      <c r="E80" s="6"/>
      <c r="F80" s="6"/>
      <c r="G80" s="3"/>
      <c r="H80" s="3"/>
      <c r="I80" s="3">
        <v>16.239999999999998</v>
      </c>
      <c r="J80" s="6">
        <v>18.309999999999999</v>
      </c>
      <c r="K80" s="6">
        <v>5.69</v>
      </c>
      <c r="L80" s="6"/>
      <c r="M80" s="6"/>
      <c r="N80" s="6">
        <f t="shared" si="10"/>
        <v>24</v>
      </c>
      <c r="O80" s="6">
        <v>18.84</v>
      </c>
      <c r="P80" s="6">
        <f t="shared" si="9"/>
        <v>1.2365591397849462</v>
      </c>
      <c r="Q80" s="6">
        <v>0.55000000000000004</v>
      </c>
      <c r="R80" s="6"/>
      <c r="S80" s="6">
        <f t="shared" si="11"/>
        <v>19.405200000000001</v>
      </c>
      <c r="T80" s="6">
        <f t="shared" si="12"/>
        <v>20.550106799999998</v>
      </c>
      <c r="U80" s="21">
        <f t="shared" si="13"/>
        <v>21.120106799999999</v>
      </c>
      <c r="V80" s="21">
        <f t="shared" si="14"/>
        <v>23.443318548000001</v>
      </c>
      <c r="W80" s="22">
        <f t="shared" si="15"/>
        <v>26.411242676176801</v>
      </c>
      <c r="X80" s="22">
        <f t="shared" si="16"/>
        <v>29.659825525346548</v>
      </c>
      <c r="Y80" s="22">
        <v>29.66</v>
      </c>
      <c r="Z80" s="6"/>
      <c r="AA80" s="6"/>
      <c r="AB80" s="22">
        <v>1</v>
      </c>
      <c r="AC80" s="6">
        <v>0.56999999999999995</v>
      </c>
      <c r="AD80" s="22">
        <f t="shared" si="17"/>
        <v>30.66</v>
      </c>
      <c r="AE80" s="22"/>
      <c r="AF80" s="27"/>
      <c r="AG80" s="24"/>
      <c r="AH80" s="40"/>
      <c r="AI80" s="24"/>
      <c r="AJ80" s="24"/>
      <c r="AK80" s="24"/>
      <c r="AL80" s="24"/>
      <c r="AM80" s="24"/>
      <c r="AN80" s="24"/>
    </row>
    <row r="81" spans="2:40" x14ac:dyDescent="0.25">
      <c r="B81" s="3" t="s">
        <v>42</v>
      </c>
      <c r="C81" s="5">
        <v>2</v>
      </c>
      <c r="D81" s="8">
        <v>1115.3</v>
      </c>
      <c r="E81" s="6"/>
      <c r="F81" s="6"/>
      <c r="G81" s="3"/>
      <c r="H81" s="3"/>
      <c r="I81" s="3">
        <v>16.239999999999998</v>
      </c>
      <c r="J81" s="6">
        <v>18.309999999999999</v>
      </c>
      <c r="K81" s="6">
        <v>3.14</v>
      </c>
      <c r="L81" s="6">
        <v>0.55000000000000004</v>
      </c>
      <c r="M81" s="6"/>
      <c r="N81" s="6">
        <f t="shared" si="10"/>
        <v>22</v>
      </c>
      <c r="O81" s="6">
        <v>18.84</v>
      </c>
      <c r="P81" s="6">
        <f t="shared" si="9"/>
        <v>1.257957500224155</v>
      </c>
      <c r="Q81" s="6">
        <v>0.55000000000000004</v>
      </c>
      <c r="R81" s="6"/>
      <c r="S81" s="6">
        <f t="shared" si="11"/>
        <v>19.405200000000001</v>
      </c>
      <c r="T81" s="21">
        <f t="shared" si="12"/>
        <v>20.550106799999998</v>
      </c>
      <c r="U81" s="21">
        <f t="shared" si="13"/>
        <v>21.120106799999999</v>
      </c>
      <c r="V81" s="21">
        <f t="shared" si="14"/>
        <v>23.443318548000001</v>
      </c>
      <c r="W81" s="22">
        <f t="shared" si="15"/>
        <v>26.411242676176801</v>
      </c>
      <c r="X81" s="22">
        <f t="shared" si="16"/>
        <v>29.659825525346548</v>
      </c>
      <c r="Y81" s="22">
        <v>29.66</v>
      </c>
      <c r="Z81" s="22">
        <v>0.75</v>
      </c>
      <c r="AA81" s="22"/>
      <c r="AB81" s="22">
        <v>5</v>
      </c>
      <c r="AC81" s="21">
        <v>0.56999999999999995</v>
      </c>
      <c r="AD81" s="22">
        <f t="shared" si="17"/>
        <v>35.409999999999997</v>
      </c>
      <c r="AE81" s="22"/>
      <c r="AF81" s="27"/>
      <c r="AG81" s="24"/>
      <c r="AH81" s="40"/>
      <c r="AI81" s="24"/>
      <c r="AJ81" s="24"/>
      <c r="AK81" s="24"/>
      <c r="AL81" s="24"/>
      <c r="AM81" s="24"/>
      <c r="AN81" s="24"/>
    </row>
    <row r="82" spans="2:40" x14ac:dyDescent="0.25">
      <c r="B82" s="3" t="s">
        <v>42</v>
      </c>
      <c r="C82" s="5">
        <v>3</v>
      </c>
      <c r="D82" s="8">
        <v>1125.8</v>
      </c>
      <c r="E82" s="6"/>
      <c r="F82" s="6"/>
      <c r="G82" s="3"/>
      <c r="H82" s="3" t="s">
        <v>46</v>
      </c>
      <c r="I82" s="3">
        <v>16.239999999999998</v>
      </c>
      <c r="J82" s="6">
        <v>18.309999999999999</v>
      </c>
      <c r="K82" s="6">
        <v>3.21</v>
      </c>
      <c r="L82" s="6">
        <v>0.55000000000000004</v>
      </c>
      <c r="M82" s="6"/>
      <c r="N82" s="6">
        <f t="shared" si="10"/>
        <v>22.07</v>
      </c>
      <c r="O82" s="6">
        <v>18.84</v>
      </c>
      <c r="P82" s="6">
        <f t="shared" si="9"/>
        <v>1.24622490673299</v>
      </c>
      <c r="Q82" s="6">
        <v>0.55000000000000004</v>
      </c>
      <c r="R82" s="6"/>
      <c r="S82" s="6">
        <f t="shared" si="11"/>
        <v>19.405200000000001</v>
      </c>
      <c r="T82" s="6">
        <f t="shared" si="12"/>
        <v>20.550106799999998</v>
      </c>
      <c r="U82" s="21">
        <f t="shared" si="13"/>
        <v>21.120106799999999</v>
      </c>
      <c r="V82" s="21">
        <f t="shared" si="14"/>
        <v>23.443318548000001</v>
      </c>
      <c r="W82" s="22">
        <f t="shared" si="15"/>
        <v>26.411242676176801</v>
      </c>
      <c r="X82" s="22">
        <f t="shared" si="16"/>
        <v>29.659825525346548</v>
      </c>
      <c r="Y82" s="22">
        <v>29.66</v>
      </c>
      <c r="Z82" s="6">
        <v>0.75</v>
      </c>
      <c r="AA82" s="6"/>
      <c r="AB82" s="22">
        <v>5</v>
      </c>
      <c r="AC82" s="6">
        <v>0.56999999999999995</v>
      </c>
      <c r="AD82" s="22">
        <f t="shared" si="17"/>
        <v>35.409999999999997</v>
      </c>
      <c r="AE82" s="22"/>
      <c r="AF82" s="27"/>
      <c r="AG82" s="24"/>
      <c r="AH82" s="40"/>
      <c r="AI82" s="24"/>
      <c r="AJ82" s="24"/>
      <c r="AK82" s="24"/>
      <c r="AL82" s="24"/>
      <c r="AM82" s="24"/>
      <c r="AN82" s="24"/>
    </row>
    <row r="83" spans="2:40" x14ac:dyDescent="0.25">
      <c r="B83" s="3" t="s">
        <v>42</v>
      </c>
      <c r="C83" s="5">
        <v>5</v>
      </c>
      <c r="D83" s="8">
        <v>1249.5999999999999</v>
      </c>
      <c r="E83" s="6"/>
      <c r="F83" s="6"/>
      <c r="G83" s="3"/>
      <c r="H83" s="3"/>
      <c r="I83" s="3">
        <v>18.84</v>
      </c>
      <c r="J83" s="7">
        <v>21.37</v>
      </c>
      <c r="K83" s="6">
        <v>2</v>
      </c>
      <c r="L83" s="6"/>
      <c r="M83" s="6"/>
      <c r="N83" s="6">
        <f t="shared" si="10"/>
        <v>23.37</v>
      </c>
      <c r="O83" s="6">
        <v>21.98</v>
      </c>
      <c r="P83" s="6">
        <f t="shared" si="9"/>
        <v>1.1227592829705506</v>
      </c>
      <c r="Q83" s="6">
        <v>0.55000000000000004</v>
      </c>
      <c r="R83" s="6"/>
      <c r="S83" s="6">
        <v>19.41</v>
      </c>
      <c r="T83" s="21">
        <f t="shared" si="12"/>
        <v>20.55519</v>
      </c>
      <c r="U83" s="21">
        <f t="shared" si="13"/>
        <v>21.12519</v>
      </c>
      <c r="V83" s="21">
        <f t="shared" si="14"/>
        <v>23.448960900000003</v>
      </c>
      <c r="W83" s="22">
        <v>26.41</v>
      </c>
      <c r="X83" s="22">
        <f t="shared" si="16"/>
        <v>29.658429999999999</v>
      </c>
      <c r="Y83" s="22">
        <v>29.66</v>
      </c>
      <c r="Z83" s="22">
        <v>0.75</v>
      </c>
      <c r="AA83" s="22"/>
      <c r="AB83" s="22">
        <v>7.59</v>
      </c>
      <c r="AC83" s="21">
        <v>0.56999999999999995</v>
      </c>
      <c r="AD83" s="22">
        <f t="shared" si="17"/>
        <v>38</v>
      </c>
      <c r="AE83" s="22"/>
      <c r="AF83" s="27"/>
      <c r="AG83" s="24"/>
      <c r="AH83" s="40"/>
      <c r="AI83" s="24"/>
      <c r="AJ83" s="24"/>
      <c r="AK83" s="24"/>
      <c r="AL83" s="24"/>
      <c r="AM83" s="24"/>
      <c r="AN83" s="24"/>
    </row>
    <row r="84" spans="2:40" x14ac:dyDescent="0.25">
      <c r="B84" s="3" t="s">
        <v>42</v>
      </c>
      <c r="C84" s="5">
        <v>11</v>
      </c>
      <c r="D84" s="8">
        <v>1134.3</v>
      </c>
      <c r="E84" s="6"/>
      <c r="F84" s="6"/>
      <c r="G84" s="3"/>
      <c r="H84" s="3"/>
      <c r="I84" s="3">
        <v>18.84</v>
      </c>
      <c r="J84" s="7">
        <v>21.37</v>
      </c>
      <c r="K84" s="6">
        <v>2.73</v>
      </c>
      <c r="L84" s="6"/>
      <c r="M84" s="6"/>
      <c r="N84" s="6">
        <f t="shared" si="10"/>
        <v>24.1</v>
      </c>
      <c r="O84" s="6">
        <v>21.98</v>
      </c>
      <c r="P84" s="6">
        <f t="shared" si="9"/>
        <v>1.2368861853125277</v>
      </c>
      <c r="Q84" s="6">
        <v>0.55000000000000004</v>
      </c>
      <c r="R84" s="6"/>
      <c r="S84" s="6">
        <f t="shared" si="11"/>
        <v>22.639400000000002</v>
      </c>
      <c r="T84" s="6">
        <f t="shared" si="12"/>
        <v>23.975124600000001</v>
      </c>
      <c r="U84" s="21">
        <f t="shared" si="13"/>
        <v>24.545124600000001</v>
      </c>
      <c r="V84" s="21">
        <f t="shared" si="14"/>
        <v>27.245088306000003</v>
      </c>
      <c r="W84" s="22">
        <v>26.41</v>
      </c>
      <c r="X84" s="22">
        <f t="shared" si="16"/>
        <v>29.658429999999999</v>
      </c>
      <c r="Y84" s="22">
        <v>29.66</v>
      </c>
      <c r="Z84" s="6"/>
      <c r="AA84" s="6"/>
      <c r="AB84" s="22">
        <v>18.5</v>
      </c>
      <c r="AC84" s="6">
        <v>0.56999999999999995</v>
      </c>
      <c r="AD84" s="22">
        <f t="shared" si="17"/>
        <v>48.16</v>
      </c>
      <c r="AE84" s="22"/>
      <c r="AF84" s="27"/>
      <c r="AG84" s="24"/>
      <c r="AH84" s="40"/>
      <c r="AI84" s="24"/>
      <c r="AJ84" s="24"/>
      <c r="AK84" s="24"/>
      <c r="AL84" s="24"/>
      <c r="AM84" s="24"/>
      <c r="AN84" s="24"/>
    </row>
    <row r="85" spans="2:40" x14ac:dyDescent="0.25">
      <c r="B85" s="3" t="s">
        <v>5</v>
      </c>
      <c r="C85" s="5">
        <v>2</v>
      </c>
      <c r="D85" s="8">
        <v>888.9</v>
      </c>
      <c r="E85" s="6"/>
      <c r="F85" s="6"/>
      <c r="G85" s="3"/>
      <c r="H85" s="3"/>
      <c r="I85" s="3">
        <v>15.79</v>
      </c>
      <c r="J85" s="6">
        <v>17.8</v>
      </c>
      <c r="K85" s="6">
        <v>5</v>
      </c>
      <c r="L85" s="6"/>
      <c r="M85" s="6"/>
      <c r="N85" s="6">
        <f t="shared" si="10"/>
        <v>22.8</v>
      </c>
      <c r="O85" s="6">
        <v>18.32</v>
      </c>
      <c r="P85" s="6">
        <f t="shared" si="9"/>
        <v>1.578355270559118</v>
      </c>
      <c r="Q85" s="6">
        <v>0.55000000000000004</v>
      </c>
      <c r="R85" s="6"/>
      <c r="S85" s="6">
        <f t="shared" si="11"/>
        <v>18.869600000000002</v>
      </c>
      <c r="T85" s="21">
        <f t="shared" si="12"/>
        <v>19.982906400000001</v>
      </c>
      <c r="U85" s="21">
        <f t="shared" si="13"/>
        <v>20.552906400000001</v>
      </c>
      <c r="V85" s="21">
        <f t="shared" si="14"/>
        <v>22.813726104000004</v>
      </c>
      <c r="W85" s="22">
        <f t="shared" si="15"/>
        <v>25.701943828766407</v>
      </c>
      <c r="X85" s="22">
        <f t="shared" si="16"/>
        <v>28.863282919704673</v>
      </c>
      <c r="Y85" s="22">
        <v>28.87</v>
      </c>
      <c r="Z85" s="21"/>
      <c r="AA85" s="21"/>
      <c r="AB85" s="22">
        <v>2</v>
      </c>
      <c r="AC85" s="21">
        <v>0.56999999999999995</v>
      </c>
      <c r="AD85" s="22">
        <f t="shared" si="17"/>
        <v>30.87</v>
      </c>
      <c r="AE85" s="22"/>
      <c r="AF85" s="27"/>
      <c r="AG85" s="24"/>
      <c r="AH85" s="40"/>
      <c r="AI85" s="24"/>
      <c r="AJ85" s="24"/>
      <c r="AK85" s="24"/>
      <c r="AL85" s="24"/>
      <c r="AM85" s="24"/>
      <c r="AN85" s="24"/>
    </row>
    <row r="86" spans="2:40" x14ac:dyDescent="0.25">
      <c r="B86" s="3" t="s">
        <v>5</v>
      </c>
      <c r="C86" s="5">
        <v>4</v>
      </c>
      <c r="D86" s="8">
        <v>708.9</v>
      </c>
      <c r="E86" s="6">
        <v>14.46</v>
      </c>
      <c r="F86" s="6"/>
      <c r="G86" s="3"/>
      <c r="H86" s="3">
        <v>15.79</v>
      </c>
      <c r="I86" s="3">
        <v>15.79</v>
      </c>
      <c r="J86" s="6">
        <v>17.8</v>
      </c>
      <c r="K86" s="6">
        <v>3.5</v>
      </c>
      <c r="L86" s="6"/>
      <c r="M86" s="6"/>
      <c r="N86" s="6">
        <f t="shared" si="10"/>
        <v>21.3</v>
      </c>
      <c r="O86" s="6">
        <v>18.32</v>
      </c>
      <c r="P86" s="6">
        <f t="shared" si="9"/>
        <v>1.9791225842855129</v>
      </c>
      <c r="Q86" s="6">
        <v>0.55000000000000004</v>
      </c>
      <c r="R86" s="6"/>
      <c r="S86" s="6">
        <v>22.1</v>
      </c>
      <c r="T86" s="6">
        <f t="shared" si="12"/>
        <v>23.4039</v>
      </c>
      <c r="U86" s="21">
        <f t="shared" si="13"/>
        <v>23.9739</v>
      </c>
      <c r="V86" s="21">
        <f t="shared" si="14"/>
        <v>26.611029000000002</v>
      </c>
      <c r="W86" s="22">
        <v>30</v>
      </c>
      <c r="X86" s="22">
        <f t="shared" si="16"/>
        <v>33.69</v>
      </c>
      <c r="Y86" s="22">
        <v>30.48</v>
      </c>
      <c r="Z86" s="6"/>
      <c r="AA86" s="6"/>
      <c r="AB86" s="22">
        <v>5.43</v>
      </c>
      <c r="AC86" s="6">
        <v>0.56999999999999995</v>
      </c>
      <c r="AD86" s="22">
        <f t="shared" si="17"/>
        <v>35.909999999999997</v>
      </c>
      <c r="AE86" s="22"/>
      <c r="AF86" s="27"/>
      <c r="AG86" s="24"/>
      <c r="AH86" s="40"/>
      <c r="AI86" s="24"/>
      <c r="AJ86" s="24"/>
      <c r="AK86" s="24"/>
      <c r="AL86" s="24"/>
      <c r="AM86" s="24"/>
      <c r="AN86" s="24"/>
    </row>
    <row r="87" spans="2:40" x14ac:dyDescent="0.25">
      <c r="B87" s="3" t="s">
        <v>43</v>
      </c>
      <c r="C87" s="5">
        <v>11</v>
      </c>
      <c r="D87" s="8">
        <v>1554.1</v>
      </c>
      <c r="E87" s="6"/>
      <c r="F87" s="6"/>
      <c r="G87" s="3"/>
      <c r="H87" s="3"/>
      <c r="I87" s="3">
        <v>18.84</v>
      </c>
      <c r="J87" s="7">
        <v>21.37</v>
      </c>
      <c r="K87" s="6">
        <v>4.5199999999999996</v>
      </c>
      <c r="L87" s="6"/>
      <c r="M87" s="6"/>
      <c r="N87" s="6">
        <f t="shared" si="10"/>
        <v>25.89</v>
      </c>
      <c r="O87" s="6">
        <v>21.98</v>
      </c>
      <c r="P87" s="6">
        <f t="shared" si="9"/>
        <v>0.9027733093108552</v>
      </c>
      <c r="Q87" s="6">
        <v>0.55000000000000004</v>
      </c>
      <c r="R87" s="6"/>
      <c r="S87" s="6">
        <f t="shared" si="11"/>
        <v>22.639400000000002</v>
      </c>
      <c r="T87" s="21">
        <f t="shared" si="12"/>
        <v>23.975124600000001</v>
      </c>
      <c r="U87" s="21">
        <f t="shared" si="13"/>
        <v>24.545124600000001</v>
      </c>
      <c r="V87" s="21">
        <f t="shared" si="14"/>
        <v>27.245088306000003</v>
      </c>
      <c r="W87" s="22">
        <v>30.7</v>
      </c>
      <c r="X87" s="22">
        <f t="shared" si="16"/>
        <v>34.476100000000002</v>
      </c>
      <c r="Y87" s="22">
        <v>34.44</v>
      </c>
      <c r="Z87" s="22">
        <v>0.71</v>
      </c>
      <c r="AA87" s="22"/>
      <c r="AB87" s="22">
        <v>5.43</v>
      </c>
      <c r="AC87" s="21">
        <v>0.56999999999999995</v>
      </c>
      <c r="AD87" s="22">
        <f t="shared" si="17"/>
        <v>40.58</v>
      </c>
      <c r="AE87" s="22"/>
      <c r="AF87" s="27"/>
      <c r="AG87" s="24"/>
      <c r="AH87" s="40"/>
      <c r="AI87" s="24"/>
      <c r="AJ87" s="24"/>
      <c r="AK87" s="24"/>
      <c r="AL87" s="24"/>
      <c r="AM87" s="24"/>
      <c r="AN87" s="24"/>
    </row>
    <row r="88" spans="2:40" x14ac:dyDescent="0.25">
      <c r="B88" s="3" t="s">
        <v>34</v>
      </c>
      <c r="C88" s="5">
        <v>2</v>
      </c>
      <c r="D88" s="8">
        <v>373.6</v>
      </c>
      <c r="E88" s="6">
        <v>13.18</v>
      </c>
      <c r="F88" s="6"/>
      <c r="G88" s="3"/>
      <c r="H88" s="3">
        <v>13.87</v>
      </c>
      <c r="I88" s="3">
        <v>13.87</v>
      </c>
      <c r="J88" s="3">
        <v>15.51</v>
      </c>
      <c r="K88" s="6">
        <v>2.67</v>
      </c>
      <c r="L88" s="6"/>
      <c r="M88" s="6"/>
      <c r="N88" s="6">
        <f t="shared" si="10"/>
        <v>18.18</v>
      </c>
      <c r="O88" s="6">
        <v>15.95</v>
      </c>
      <c r="P88" s="6">
        <f t="shared" si="9"/>
        <v>3.7553533190578157</v>
      </c>
      <c r="Q88" s="6">
        <v>0.55000000000000004</v>
      </c>
      <c r="R88" s="6"/>
      <c r="S88" s="6">
        <f t="shared" si="11"/>
        <v>16.4285</v>
      </c>
      <c r="T88" s="21">
        <f t="shared" si="12"/>
        <v>17.397781499999997</v>
      </c>
      <c r="U88" s="21">
        <f t="shared" si="13"/>
        <v>17.967781499999997</v>
      </c>
      <c r="V88" s="21">
        <f t="shared" si="14"/>
        <v>19.944237465</v>
      </c>
      <c r="W88" s="22">
        <f t="shared" si="15"/>
        <v>22.469177928069001</v>
      </c>
      <c r="X88" s="22">
        <f t="shared" si="16"/>
        <v>25.232886813221487</v>
      </c>
      <c r="Y88" s="22">
        <v>26.2</v>
      </c>
      <c r="Z88" s="21"/>
      <c r="AA88" s="21"/>
      <c r="AB88" s="22">
        <v>5.43</v>
      </c>
      <c r="AC88" s="21">
        <v>0.56999999999999995</v>
      </c>
      <c r="AD88" s="22">
        <f t="shared" si="17"/>
        <v>31.63</v>
      </c>
      <c r="AE88" s="22"/>
      <c r="AF88" s="27"/>
      <c r="AG88" s="24"/>
      <c r="AH88" s="40"/>
      <c r="AI88" s="24"/>
      <c r="AJ88" s="24"/>
      <c r="AK88" s="24"/>
      <c r="AL88" s="24"/>
      <c r="AM88" s="24"/>
      <c r="AN88" s="24"/>
    </row>
    <row r="89" spans="2:40" x14ac:dyDescent="0.25">
      <c r="B89" s="3" t="s">
        <v>34</v>
      </c>
      <c r="C89" s="5">
        <v>4</v>
      </c>
      <c r="D89" s="8">
        <v>384</v>
      </c>
      <c r="E89" s="6">
        <v>13.18</v>
      </c>
      <c r="F89" s="6"/>
      <c r="G89" s="3"/>
      <c r="H89" s="3">
        <v>13.87</v>
      </c>
      <c r="I89" s="3">
        <v>13.87</v>
      </c>
      <c r="J89" s="3">
        <v>15.51</v>
      </c>
      <c r="K89" s="6">
        <v>6.49</v>
      </c>
      <c r="L89" s="6"/>
      <c r="M89" s="6"/>
      <c r="N89" s="6">
        <f t="shared" si="10"/>
        <v>22</v>
      </c>
      <c r="O89" s="6">
        <v>15.95</v>
      </c>
      <c r="P89" s="6">
        <f t="shared" si="9"/>
        <v>3.6536458333333335</v>
      </c>
      <c r="Q89" s="6">
        <v>0.55000000000000004</v>
      </c>
      <c r="R89" s="6"/>
      <c r="S89" s="6">
        <f t="shared" si="11"/>
        <v>16.4285</v>
      </c>
      <c r="T89" s="21">
        <f t="shared" si="12"/>
        <v>17.397781499999997</v>
      </c>
      <c r="U89" s="21">
        <f t="shared" si="13"/>
        <v>17.967781499999997</v>
      </c>
      <c r="V89" s="21">
        <f t="shared" si="14"/>
        <v>19.944237465</v>
      </c>
      <c r="W89" s="22">
        <f t="shared" si="15"/>
        <v>22.469177928069001</v>
      </c>
      <c r="X89" s="22">
        <f t="shared" si="16"/>
        <v>25.232886813221487</v>
      </c>
      <c r="Y89" s="22">
        <v>26.2</v>
      </c>
      <c r="Z89" s="21"/>
      <c r="AA89" s="21"/>
      <c r="AB89" s="22">
        <v>5.43</v>
      </c>
      <c r="AC89" s="21">
        <v>0.56999999999999995</v>
      </c>
      <c r="AD89" s="22">
        <f t="shared" si="17"/>
        <v>31.63</v>
      </c>
      <c r="AE89" s="22"/>
      <c r="AF89" s="27"/>
      <c r="AG89" s="24"/>
      <c r="AH89" s="40"/>
      <c r="AI89" s="24"/>
      <c r="AJ89" s="24"/>
      <c r="AK89" s="24"/>
      <c r="AL89" s="24"/>
      <c r="AM89" s="24"/>
      <c r="AN89" s="24"/>
    </row>
    <row r="90" spans="2:40" x14ac:dyDescent="0.25">
      <c r="B90" s="3" t="s">
        <v>35</v>
      </c>
      <c r="C90" s="5">
        <v>17</v>
      </c>
      <c r="D90" s="8">
        <v>372.6</v>
      </c>
      <c r="E90" s="6">
        <v>13.18</v>
      </c>
      <c r="F90" s="6"/>
      <c r="G90" s="3"/>
      <c r="H90" s="3">
        <v>13.87</v>
      </c>
      <c r="I90" s="3">
        <v>13.87</v>
      </c>
      <c r="J90" s="3">
        <v>15.51</v>
      </c>
      <c r="K90" s="6">
        <v>3</v>
      </c>
      <c r="L90" s="6"/>
      <c r="M90" s="6"/>
      <c r="N90" s="6">
        <f t="shared" si="10"/>
        <v>18.509999999999998</v>
      </c>
      <c r="O90" s="6">
        <v>15.95</v>
      </c>
      <c r="P90" s="6">
        <f t="shared" si="9"/>
        <v>3.7654320987654319</v>
      </c>
      <c r="Q90" s="6">
        <v>0.55000000000000004</v>
      </c>
      <c r="R90" s="6"/>
      <c r="S90" s="6">
        <f t="shared" si="11"/>
        <v>16.4285</v>
      </c>
      <c r="T90" s="21">
        <f t="shared" si="12"/>
        <v>17.397781499999997</v>
      </c>
      <c r="U90" s="21">
        <f t="shared" si="13"/>
        <v>17.967781499999997</v>
      </c>
      <c r="V90" s="21">
        <f t="shared" si="14"/>
        <v>19.944237465</v>
      </c>
      <c r="W90" s="22">
        <f t="shared" si="15"/>
        <v>22.469177928069001</v>
      </c>
      <c r="X90" s="22">
        <f t="shared" si="16"/>
        <v>25.232886813221487</v>
      </c>
      <c r="Y90" s="22">
        <v>26.2</v>
      </c>
      <c r="Z90" s="21"/>
      <c r="AA90" s="21"/>
      <c r="AB90" s="22">
        <v>5.43</v>
      </c>
      <c r="AC90" s="21">
        <v>0.56999999999999995</v>
      </c>
      <c r="AD90" s="22">
        <f t="shared" si="17"/>
        <v>31.63</v>
      </c>
      <c r="AE90" s="22"/>
      <c r="AF90" s="27"/>
      <c r="AG90" s="24"/>
      <c r="AH90" s="40"/>
      <c r="AI90" s="24"/>
      <c r="AJ90" s="24"/>
      <c r="AK90" s="24"/>
      <c r="AL90" s="24"/>
      <c r="AM90" s="24"/>
      <c r="AN90" s="24"/>
    </row>
    <row r="91" spans="2:40" x14ac:dyDescent="0.25">
      <c r="B91" s="3" t="s">
        <v>35</v>
      </c>
      <c r="C91" s="5">
        <v>18</v>
      </c>
      <c r="D91" s="8">
        <v>559.20000000000005</v>
      </c>
      <c r="E91" s="6">
        <v>12.44</v>
      </c>
      <c r="F91" s="6"/>
      <c r="G91" s="3"/>
      <c r="H91" s="3">
        <v>13.87</v>
      </c>
      <c r="I91" s="3">
        <v>13.87</v>
      </c>
      <c r="J91" s="3">
        <v>15.51</v>
      </c>
      <c r="K91" s="6">
        <v>2</v>
      </c>
      <c r="L91" s="6"/>
      <c r="M91" s="6"/>
      <c r="N91" s="6">
        <f t="shared" si="10"/>
        <v>17.509999999999998</v>
      </c>
      <c r="O91" s="6">
        <v>15.95</v>
      </c>
      <c r="P91" s="6">
        <f t="shared" si="9"/>
        <v>2.5089413447782545</v>
      </c>
      <c r="Q91" s="6">
        <v>0.55000000000000004</v>
      </c>
      <c r="R91" s="6"/>
      <c r="S91" s="6">
        <f t="shared" si="11"/>
        <v>16.4285</v>
      </c>
      <c r="T91" s="21">
        <f t="shared" si="12"/>
        <v>17.397781499999997</v>
      </c>
      <c r="U91" s="21">
        <f t="shared" si="13"/>
        <v>17.967781499999997</v>
      </c>
      <c r="V91" s="21">
        <f t="shared" si="14"/>
        <v>19.944237465</v>
      </c>
      <c r="W91" s="22">
        <f t="shared" si="15"/>
        <v>22.469177928069001</v>
      </c>
      <c r="X91" s="22">
        <f t="shared" si="16"/>
        <v>25.232886813221487</v>
      </c>
      <c r="Y91" s="22">
        <v>26.2</v>
      </c>
      <c r="Z91" s="21"/>
      <c r="AA91" s="21"/>
      <c r="AB91" s="22">
        <v>5.43</v>
      </c>
      <c r="AC91" s="21">
        <v>0.56999999999999995</v>
      </c>
      <c r="AD91" s="22">
        <f t="shared" si="17"/>
        <v>31.63</v>
      </c>
      <c r="AE91" s="22"/>
      <c r="AF91" s="27"/>
      <c r="AG91" s="24"/>
      <c r="AH91" s="40"/>
      <c r="AI91" s="24"/>
      <c r="AJ91" s="24"/>
      <c r="AK91" s="24"/>
      <c r="AL91" s="24"/>
      <c r="AM91" s="24"/>
      <c r="AN91" s="24"/>
    </row>
    <row r="92" spans="2:40" ht="15" x14ac:dyDescent="0.25">
      <c r="B92" s="3" t="s">
        <v>7</v>
      </c>
      <c r="C92" s="5">
        <v>15</v>
      </c>
      <c r="D92" s="8">
        <v>933.5</v>
      </c>
      <c r="E92" s="6">
        <v>13.18</v>
      </c>
      <c r="F92" s="6"/>
      <c r="G92" s="3"/>
      <c r="H92" s="3">
        <v>13.87</v>
      </c>
      <c r="I92" s="3">
        <v>13.87</v>
      </c>
      <c r="J92" s="3">
        <v>15.51</v>
      </c>
      <c r="K92" s="6">
        <v>0.28999999999999998</v>
      </c>
      <c r="L92" s="6"/>
      <c r="M92" s="6"/>
      <c r="N92" s="6">
        <f t="shared" si="10"/>
        <v>15.799999999999999</v>
      </c>
      <c r="O92" s="6">
        <v>15.95</v>
      </c>
      <c r="P92" s="6">
        <f t="shared" si="9"/>
        <v>1.5029459025174077</v>
      </c>
      <c r="Q92" s="6">
        <v>0.55000000000000004</v>
      </c>
      <c r="R92" s="6"/>
      <c r="S92" s="6">
        <f t="shared" si="11"/>
        <v>16.4285</v>
      </c>
      <c r="T92" s="22">
        <f t="shared" si="12"/>
        <v>17.397781499999997</v>
      </c>
      <c r="U92" s="21">
        <f t="shared" si="13"/>
        <v>17.967781499999997</v>
      </c>
      <c r="V92" s="21">
        <f t="shared" si="14"/>
        <v>19.944237465</v>
      </c>
      <c r="W92" s="22">
        <f t="shared" si="15"/>
        <v>22.469177928069001</v>
      </c>
      <c r="X92" s="22">
        <f t="shared" si="16"/>
        <v>25.232886813221487</v>
      </c>
      <c r="Y92" s="22">
        <v>25.23</v>
      </c>
      <c r="Z92" s="22"/>
      <c r="AA92" s="22">
        <v>2.14</v>
      </c>
      <c r="AB92" s="22">
        <v>20</v>
      </c>
      <c r="AC92" s="22">
        <v>0.56999999999999995</v>
      </c>
      <c r="AD92" s="22">
        <f>Y92+Z92+AB92+AA92</f>
        <v>47.370000000000005</v>
      </c>
      <c r="AE92" s="22"/>
      <c r="AF92" s="27"/>
      <c r="AG92" s="24"/>
      <c r="AH92" s="42"/>
      <c r="AI92" s="24"/>
      <c r="AJ92" s="24"/>
      <c r="AK92" s="24"/>
      <c r="AL92" s="24"/>
      <c r="AM92" s="24"/>
      <c r="AN92" s="24"/>
    </row>
    <row r="93" spans="2:40" x14ac:dyDescent="0.25">
      <c r="B93" s="3" t="s">
        <v>7</v>
      </c>
      <c r="C93" s="5">
        <v>45</v>
      </c>
      <c r="D93" s="8">
        <v>708.8</v>
      </c>
      <c r="E93" s="6">
        <v>13.18</v>
      </c>
      <c r="F93" s="6"/>
      <c r="G93" s="3"/>
      <c r="H93" s="3">
        <v>13.87</v>
      </c>
      <c r="I93" s="3">
        <v>13.87</v>
      </c>
      <c r="J93" s="3">
        <v>18.309999999999999</v>
      </c>
      <c r="K93" s="6">
        <v>1.69</v>
      </c>
      <c r="L93" s="6"/>
      <c r="M93" s="6"/>
      <c r="N93" s="6">
        <f t="shared" si="10"/>
        <v>20</v>
      </c>
      <c r="O93" s="6">
        <v>18.84</v>
      </c>
      <c r="P93" s="6">
        <f t="shared" si="9"/>
        <v>1.9794018058690745</v>
      </c>
      <c r="Q93" s="6">
        <v>0.55000000000000004</v>
      </c>
      <c r="R93" s="6"/>
      <c r="S93" s="6">
        <f t="shared" si="11"/>
        <v>19.405200000000001</v>
      </c>
      <c r="T93" s="22">
        <f t="shared" si="12"/>
        <v>20.550106799999998</v>
      </c>
      <c r="U93" s="21">
        <f t="shared" si="13"/>
        <v>21.120106799999999</v>
      </c>
      <c r="V93" s="21">
        <f t="shared" si="14"/>
        <v>23.443318548000001</v>
      </c>
      <c r="W93" s="22">
        <v>25.44</v>
      </c>
      <c r="X93" s="22">
        <v>29.66</v>
      </c>
      <c r="Y93" s="22">
        <v>29.66</v>
      </c>
      <c r="Z93" s="22"/>
      <c r="AA93" s="22"/>
      <c r="AB93" s="22">
        <v>3.34</v>
      </c>
      <c r="AC93" s="22">
        <v>0.56999999999999995</v>
      </c>
      <c r="AD93" s="22">
        <f t="shared" si="17"/>
        <v>33</v>
      </c>
      <c r="AE93" s="22"/>
      <c r="AF93" s="27"/>
      <c r="AG93" s="24"/>
      <c r="AH93" s="40"/>
      <c r="AI93" s="24"/>
      <c r="AJ93" s="24"/>
      <c r="AK93" s="24"/>
      <c r="AL93" s="24"/>
      <c r="AM93" s="24"/>
      <c r="AN93" s="24"/>
    </row>
    <row r="94" spans="2:40" x14ac:dyDescent="0.25">
      <c r="B94" s="3" t="s">
        <v>7</v>
      </c>
      <c r="C94" s="5">
        <v>50</v>
      </c>
      <c r="D94" s="8">
        <v>707.7</v>
      </c>
      <c r="E94" s="6">
        <v>13.18</v>
      </c>
      <c r="F94" s="6"/>
      <c r="G94" s="3"/>
      <c r="H94" s="3">
        <v>13.87</v>
      </c>
      <c r="I94" s="3">
        <v>13.87</v>
      </c>
      <c r="J94" s="3">
        <v>15.51</v>
      </c>
      <c r="K94" s="6">
        <v>5.49</v>
      </c>
      <c r="L94" s="6"/>
      <c r="M94" s="6"/>
      <c r="N94" s="6">
        <f t="shared" si="10"/>
        <v>21</v>
      </c>
      <c r="O94" s="6">
        <v>15.95</v>
      </c>
      <c r="P94" s="6">
        <f t="shared" si="9"/>
        <v>1.9824784513211811</v>
      </c>
      <c r="Q94" s="6">
        <v>0.55000000000000004</v>
      </c>
      <c r="R94" s="6"/>
      <c r="S94" s="6">
        <f t="shared" si="11"/>
        <v>16.4285</v>
      </c>
      <c r="T94" s="21">
        <f t="shared" si="12"/>
        <v>17.397781499999997</v>
      </c>
      <c r="U94" s="21">
        <f t="shared" si="13"/>
        <v>17.967781499999997</v>
      </c>
      <c r="V94" s="21">
        <f t="shared" si="14"/>
        <v>19.944237465</v>
      </c>
      <c r="W94" s="22">
        <f t="shared" si="15"/>
        <v>22.469177928069001</v>
      </c>
      <c r="X94" s="22">
        <f t="shared" si="16"/>
        <v>25.232886813221487</v>
      </c>
      <c r="Y94" s="22">
        <v>25.23</v>
      </c>
      <c r="Z94" s="21"/>
      <c r="AA94" s="21"/>
      <c r="AB94" s="22">
        <v>11.77</v>
      </c>
      <c r="AC94" s="21">
        <v>0.56999999999999995</v>
      </c>
      <c r="AD94" s="22">
        <f t="shared" si="17"/>
        <v>37</v>
      </c>
      <c r="AE94" s="22"/>
      <c r="AF94" s="27"/>
      <c r="AG94" s="24"/>
      <c r="AH94" s="40"/>
      <c r="AI94" s="24"/>
      <c r="AJ94" s="24"/>
      <c r="AK94" s="24"/>
      <c r="AL94" s="24"/>
      <c r="AM94" s="24"/>
      <c r="AN94" s="24"/>
    </row>
    <row r="95" spans="2:40" x14ac:dyDescent="0.25">
      <c r="B95" s="3" t="s">
        <v>36</v>
      </c>
      <c r="C95" s="5">
        <v>1</v>
      </c>
      <c r="D95" s="8">
        <v>308.60000000000002</v>
      </c>
      <c r="E95" s="6">
        <v>13.18</v>
      </c>
      <c r="F95" s="6"/>
      <c r="G95" s="3"/>
      <c r="H95" s="3">
        <v>13.87</v>
      </c>
      <c r="I95" s="3">
        <v>13.87</v>
      </c>
      <c r="J95" s="3">
        <v>15.51</v>
      </c>
      <c r="K95" s="6"/>
      <c r="L95" s="6"/>
      <c r="M95" s="6"/>
      <c r="N95" s="6">
        <f t="shared" si="10"/>
        <v>15.51</v>
      </c>
      <c r="O95" s="6">
        <v>15.95</v>
      </c>
      <c r="P95" s="6">
        <f t="shared" si="9"/>
        <v>4.5463383020090733</v>
      </c>
      <c r="Q95" s="6"/>
      <c r="R95" s="6"/>
      <c r="S95" s="6">
        <f t="shared" si="11"/>
        <v>16.4285</v>
      </c>
      <c r="T95" s="21">
        <f t="shared" si="12"/>
        <v>17.397781499999997</v>
      </c>
      <c r="U95" s="21">
        <f t="shared" si="13"/>
        <v>17.967781499999997</v>
      </c>
      <c r="V95" s="21">
        <f t="shared" si="14"/>
        <v>19.944237465</v>
      </c>
      <c r="W95" s="22">
        <f t="shared" si="15"/>
        <v>22.469177928069001</v>
      </c>
      <c r="X95" s="22">
        <f t="shared" si="16"/>
        <v>25.232886813221487</v>
      </c>
      <c r="Y95" s="22">
        <v>26.2</v>
      </c>
      <c r="Z95" s="21"/>
      <c r="AA95" s="21"/>
      <c r="AB95" s="22">
        <v>5.43</v>
      </c>
      <c r="AC95" s="21">
        <v>0.56999999999999995</v>
      </c>
      <c r="AD95" s="22">
        <f t="shared" si="17"/>
        <v>31.63</v>
      </c>
      <c r="AE95" s="22"/>
      <c r="AF95" s="27"/>
      <c r="AG95" s="24"/>
      <c r="AH95" s="40"/>
      <c r="AI95" s="24"/>
      <c r="AJ95" s="24"/>
      <c r="AK95" s="24"/>
      <c r="AL95" s="24"/>
      <c r="AM95" s="24"/>
      <c r="AN95" s="24"/>
    </row>
    <row r="96" spans="2:40" x14ac:dyDescent="0.25">
      <c r="B96" s="3" t="s">
        <v>36</v>
      </c>
      <c r="C96" s="5">
        <v>3</v>
      </c>
      <c r="D96" s="8">
        <v>336.7</v>
      </c>
      <c r="E96" s="6">
        <v>12.44</v>
      </c>
      <c r="F96" s="6"/>
      <c r="G96" s="3"/>
      <c r="H96" s="3">
        <v>13.87</v>
      </c>
      <c r="I96" s="3">
        <v>13.87</v>
      </c>
      <c r="J96" s="3">
        <v>15.51</v>
      </c>
      <c r="K96" s="6">
        <v>0.28999999999999998</v>
      </c>
      <c r="L96" s="6"/>
      <c r="M96" s="6"/>
      <c r="N96" s="6">
        <f t="shared" si="10"/>
        <v>15.799999999999999</v>
      </c>
      <c r="O96" s="6">
        <v>15.95</v>
      </c>
      <c r="P96" s="6">
        <f t="shared" si="9"/>
        <v>4.1669141669141672</v>
      </c>
      <c r="Q96" s="6"/>
      <c r="R96" s="6"/>
      <c r="S96" s="6">
        <f t="shared" si="11"/>
        <v>16.4285</v>
      </c>
      <c r="T96" s="21">
        <f t="shared" si="12"/>
        <v>17.397781499999997</v>
      </c>
      <c r="U96" s="21">
        <f t="shared" si="13"/>
        <v>17.967781499999997</v>
      </c>
      <c r="V96" s="21">
        <f t="shared" si="14"/>
        <v>19.944237465</v>
      </c>
      <c r="W96" s="22">
        <f t="shared" si="15"/>
        <v>22.469177928069001</v>
      </c>
      <c r="X96" s="22">
        <f t="shared" si="16"/>
        <v>25.232886813221487</v>
      </c>
      <c r="Y96" s="22">
        <v>26.2</v>
      </c>
      <c r="Z96" s="21"/>
      <c r="AA96" s="21"/>
      <c r="AB96" s="22">
        <v>5.43</v>
      </c>
      <c r="AC96" s="21">
        <v>0.56999999999999995</v>
      </c>
      <c r="AD96" s="22">
        <f t="shared" si="17"/>
        <v>31.63</v>
      </c>
      <c r="AE96" s="22"/>
      <c r="AF96" s="27"/>
      <c r="AG96" s="24"/>
      <c r="AH96" s="40"/>
      <c r="AI96" s="24"/>
      <c r="AJ96" s="24"/>
      <c r="AK96" s="24"/>
      <c r="AL96" s="24"/>
      <c r="AM96" s="24"/>
      <c r="AN96" s="24"/>
    </row>
    <row r="97" spans="2:40" x14ac:dyDescent="0.25">
      <c r="B97" s="3" t="s">
        <v>36</v>
      </c>
      <c r="C97" s="5">
        <v>5</v>
      </c>
      <c r="D97" s="8">
        <v>225.3</v>
      </c>
      <c r="E97" s="6">
        <v>12.44</v>
      </c>
      <c r="F97" s="6"/>
      <c r="G97" s="3"/>
      <c r="H97" s="3">
        <v>13.87</v>
      </c>
      <c r="I97" s="3">
        <v>13.87</v>
      </c>
      <c r="J97" s="3">
        <v>15.51</v>
      </c>
      <c r="K97" s="6">
        <v>1.35</v>
      </c>
      <c r="L97" s="6"/>
      <c r="M97" s="6"/>
      <c r="N97" s="6">
        <f t="shared" si="10"/>
        <v>16.86</v>
      </c>
      <c r="O97" s="6">
        <v>15.95</v>
      </c>
      <c r="P97" s="6">
        <f t="shared" si="9"/>
        <v>6.2272525521526854</v>
      </c>
      <c r="Q97" s="6"/>
      <c r="R97" s="6"/>
      <c r="S97" s="6">
        <f t="shared" si="11"/>
        <v>16.4285</v>
      </c>
      <c r="T97" s="21">
        <f t="shared" si="12"/>
        <v>17.397781499999997</v>
      </c>
      <c r="U97" s="21">
        <f t="shared" si="13"/>
        <v>17.967781499999997</v>
      </c>
      <c r="V97" s="21">
        <f t="shared" si="14"/>
        <v>19.944237465</v>
      </c>
      <c r="W97" s="22">
        <f t="shared" si="15"/>
        <v>22.469177928069001</v>
      </c>
      <c r="X97" s="22">
        <f t="shared" si="16"/>
        <v>25.232886813221487</v>
      </c>
      <c r="Y97" s="22">
        <v>26.2</v>
      </c>
      <c r="Z97" s="21"/>
      <c r="AA97" s="21"/>
      <c r="AB97" s="22">
        <v>5.43</v>
      </c>
      <c r="AC97" s="21">
        <v>0.56999999999999995</v>
      </c>
      <c r="AD97" s="22">
        <f t="shared" si="17"/>
        <v>31.63</v>
      </c>
      <c r="AE97" s="22"/>
      <c r="AF97" s="27"/>
      <c r="AG97" s="24"/>
      <c r="AH97" s="40"/>
      <c r="AI97" s="24"/>
      <c r="AJ97" s="24"/>
      <c r="AK97" s="24"/>
      <c r="AL97" s="24"/>
      <c r="AM97" s="24"/>
      <c r="AN97" s="24"/>
    </row>
    <row r="98" spans="2:40" x14ac:dyDescent="0.25">
      <c r="B98" s="3" t="s">
        <v>8</v>
      </c>
      <c r="C98" s="5">
        <v>27</v>
      </c>
      <c r="D98" s="8">
        <v>1526.9</v>
      </c>
      <c r="E98" s="6"/>
      <c r="F98" s="6"/>
      <c r="G98" s="3"/>
      <c r="H98" s="3"/>
      <c r="I98" s="3">
        <v>18.84</v>
      </c>
      <c r="J98" s="7">
        <v>21.37</v>
      </c>
      <c r="K98" s="6">
        <v>1.63</v>
      </c>
      <c r="L98" s="6"/>
      <c r="M98" s="6"/>
      <c r="N98" s="6">
        <f t="shared" si="10"/>
        <v>23</v>
      </c>
      <c r="O98" s="6">
        <v>21.98</v>
      </c>
      <c r="P98" s="6">
        <f t="shared" si="9"/>
        <v>0.91885519680398187</v>
      </c>
      <c r="Q98" s="6">
        <v>0.55000000000000004</v>
      </c>
      <c r="R98" s="6"/>
      <c r="S98" s="6">
        <f t="shared" si="11"/>
        <v>22.639400000000002</v>
      </c>
      <c r="T98" s="21">
        <f t="shared" si="12"/>
        <v>23.975124600000001</v>
      </c>
      <c r="U98" s="21">
        <f t="shared" si="13"/>
        <v>24.545124600000001</v>
      </c>
      <c r="V98" s="21">
        <f t="shared" si="14"/>
        <v>27.245088306000003</v>
      </c>
      <c r="W98" s="22">
        <v>30.7</v>
      </c>
      <c r="X98" s="22">
        <f t="shared" si="16"/>
        <v>34.476100000000002</v>
      </c>
      <c r="Y98" s="22">
        <v>34.479999999999997</v>
      </c>
      <c r="Z98" s="21"/>
      <c r="AA98" s="21"/>
      <c r="AB98" s="22">
        <v>6</v>
      </c>
      <c r="AC98" s="21">
        <v>0.56999999999999995</v>
      </c>
      <c r="AD98" s="22">
        <f t="shared" si="17"/>
        <v>40.479999999999997</v>
      </c>
      <c r="AE98" s="22"/>
      <c r="AF98" s="27"/>
      <c r="AG98" s="24"/>
      <c r="AH98" s="40"/>
      <c r="AI98" s="24"/>
      <c r="AJ98" s="24"/>
      <c r="AK98" s="24"/>
      <c r="AL98" s="24"/>
      <c r="AM98" s="24"/>
      <c r="AN98" s="24"/>
    </row>
    <row r="99" spans="2:40" x14ac:dyDescent="0.25">
      <c r="B99" s="3" t="s">
        <v>8</v>
      </c>
      <c r="C99" s="5">
        <v>31</v>
      </c>
      <c r="D99" s="8">
        <v>1538.7</v>
      </c>
      <c r="E99" s="6"/>
      <c r="F99" s="6"/>
      <c r="G99" s="3"/>
      <c r="H99" s="3"/>
      <c r="I99" s="3">
        <v>18.84</v>
      </c>
      <c r="J99" s="7">
        <v>21.37</v>
      </c>
      <c r="K99" s="6">
        <v>1.53</v>
      </c>
      <c r="L99" s="6"/>
      <c r="M99" s="6"/>
      <c r="N99" s="6">
        <f t="shared" si="10"/>
        <v>22.900000000000002</v>
      </c>
      <c r="O99" s="6">
        <v>21.98</v>
      </c>
      <c r="P99" s="6">
        <f t="shared" si="9"/>
        <v>0.91180866965620322</v>
      </c>
      <c r="Q99" s="6">
        <v>0.55000000000000004</v>
      </c>
      <c r="R99" s="6"/>
      <c r="S99" s="6">
        <f t="shared" si="11"/>
        <v>22.639400000000002</v>
      </c>
      <c r="T99" s="21">
        <f t="shared" si="12"/>
        <v>23.975124600000001</v>
      </c>
      <c r="U99" s="21">
        <f t="shared" si="13"/>
        <v>24.545124600000001</v>
      </c>
      <c r="V99" s="21">
        <f t="shared" si="14"/>
        <v>27.245088306000003</v>
      </c>
      <c r="W99" s="22">
        <v>30.7</v>
      </c>
      <c r="X99" s="22">
        <f t="shared" si="16"/>
        <v>34.476100000000002</v>
      </c>
      <c r="Y99" s="22">
        <v>35.15</v>
      </c>
      <c r="Z99" s="21"/>
      <c r="AA99" s="21"/>
      <c r="AB99" s="22">
        <v>5.43</v>
      </c>
      <c r="AC99" s="21">
        <v>0.56999999999999995</v>
      </c>
      <c r="AD99" s="22">
        <f t="shared" si="17"/>
        <v>40.58</v>
      </c>
      <c r="AE99" s="22"/>
      <c r="AF99" s="27"/>
      <c r="AG99" s="24"/>
      <c r="AH99" s="40"/>
      <c r="AI99" s="24"/>
      <c r="AJ99" s="24"/>
      <c r="AK99" s="24"/>
      <c r="AL99" s="24"/>
      <c r="AM99" s="24"/>
      <c r="AN99" s="24"/>
    </row>
    <row r="100" spans="2:40" x14ac:dyDescent="0.25">
      <c r="B100" s="3" t="s">
        <v>8</v>
      </c>
      <c r="C100" s="5">
        <v>47</v>
      </c>
      <c r="D100" s="8">
        <v>853.9</v>
      </c>
      <c r="E100" s="6">
        <v>17.100000000000001</v>
      </c>
      <c r="F100" s="6"/>
      <c r="G100" s="3"/>
      <c r="H100" s="3">
        <v>18.84</v>
      </c>
      <c r="I100" s="3">
        <v>18.84</v>
      </c>
      <c r="J100" s="7">
        <v>21.37</v>
      </c>
      <c r="K100" s="6">
        <v>5</v>
      </c>
      <c r="L100" s="6"/>
      <c r="M100" s="6"/>
      <c r="N100" s="6">
        <f t="shared" si="10"/>
        <v>26.37</v>
      </c>
      <c r="O100" s="6">
        <v>21.98</v>
      </c>
      <c r="P100" s="6">
        <f t="shared" si="9"/>
        <v>1.6430495374165595</v>
      </c>
      <c r="Q100" s="6">
        <v>0.55000000000000004</v>
      </c>
      <c r="R100" s="6"/>
      <c r="S100" s="6">
        <f t="shared" si="11"/>
        <v>22.639400000000002</v>
      </c>
      <c r="T100" s="6">
        <f t="shared" si="12"/>
        <v>23.975124600000001</v>
      </c>
      <c r="U100" s="21">
        <f t="shared" si="13"/>
        <v>24.545124600000001</v>
      </c>
      <c r="V100" s="21">
        <f t="shared" si="14"/>
        <v>27.245088306000003</v>
      </c>
      <c r="W100" s="22">
        <v>30.7</v>
      </c>
      <c r="X100" s="22">
        <f t="shared" si="16"/>
        <v>34.476100000000002</v>
      </c>
      <c r="Y100" s="22">
        <v>34.479999999999997</v>
      </c>
      <c r="Z100" s="6"/>
      <c r="AA100" s="6"/>
      <c r="AB100" s="22">
        <v>5</v>
      </c>
      <c r="AC100" s="6">
        <v>0.56999999999999995</v>
      </c>
      <c r="AD100" s="22">
        <f t="shared" si="17"/>
        <v>39.479999999999997</v>
      </c>
      <c r="AE100" s="22"/>
      <c r="AF100" s="27"/>
      <c r="AG100" s="24"/>
      <c r="AH100" s="40"/>
      <c r="AI100" s="24"/>
      <c r="AJ100" s="24"/>
      <c r="AK100" s="24"/>
      <c r="AL100" s="24"/>
      <c r="AM100" s="24"/>
      <c r="AN100" s="24"/>
    </row>
    <row r="101" spans="2:40" x14ac:dyDescent="0.25">
      <c r="B101" s="3" t="s">
        <v>8</v>
      </c>
      <c r="C101" s="5">
        <v>49</v>
      </c>
      <c r="D101" s="8">
        <v>252.5</v>
      </c>
      <c r="E101" s="6">
        <v>13.18</v>
      </c>
      <c r="F101" s="6"/>
      <c r="G101" s="3"/>
      <c r="H101" s="3">
        <v>13.87</v>
      </c>
      <c r="I101" s="3">
        <v>13.87</v>
      </c>
      <c r="J101" s="3">
        <v>15.51</v>
      </c>
      <c r="K101" s="6">
        <v>0.28999999999999998</v>
      </c>
      <c r="L101" s="6"/>
      <c r="M101" s="6"/>
      <c r="N101" s="6">
        <f t="shared" si="10"/>
        <v>15.799999999999999</v>
      </c>
      <c r="O101" s="6">
        <v>15.95</v>
      </c>
      <c r="P101" s="6">
        <f t="shared" si="9"/>
        <v>5.556435643564356</v>
      </c>
      <c r="Q101" s="6">
        <v>0.55000000000000004</v>
      </c>
      <c r="R101" s="6"/>
      <c r="S101" s="6">
        <f t="shared" si="11"/>
        <v>16.4285</v>
      </c>
      <c r="T101" s="21">
        <f t="shared" si="12"/>
        <v>17.397781499999997</v>
      </c>
      <c r="U101" s="21">
        <f t="shared" si="13"/>
        <v>17.967781499999997</v>
      </c>
      <c r="V101" s="21">
        <f t="shared" si="14"/>
        <v>19.944237465</v>
      </c>
      <c r="W101" s="22">
        <f t="shared" si="15"/>
        <v>22.469177928069001</v>
      </c>
      <c r="X101" s="22">
        <f t="shared" si="16"/>
        <v>25.232886813221487</v>
      </c>
      <c r="Y101" s="22">
        <v>26.2</v>
      </c>
      <c r="Z101" s="21"/>
      <c r="AA101" s="21"/>
      <c r="AB101" s="22">
        <v>5.43</v>
      </c>
      <c r="AC101" s="21">
        <v>0.56999999999999995</v>
      </c>
      <c r="AD101" s="22">
        <f t="shared" si="17"/>
        <v>31.63</v>
      </c>
      <c r="AE101" s="22"/>
      <c r="AF101" s="27"/>
      <c r="AG101" s="24"/>
      <c r="AH101" s="40"/>
      <c r="AI101" s="24"/>
      <c r="AJ101" s="24"/>
      <c r="AK101" s="24"/>
      <c r="AL101" s="24"/>
      <c r="AM101" s="24"/>
      <c r="AN101" s="24"/>
    </row>
    <row r="102" spans="2:40" x14ac:dyDescent="0.25">
      <c r="B102" s="3" t="s">
        <v>8</v>
      </c>
      <c r="C102" s="5">
        <v>51</v>
      </c>
      <c r="D102" s="8">
        <v>263.89999999999998</v>
      </c>
      <c r="E102" s="6">
        <v>13.18</v>
      </c>
      <c r="F102" s="6"/>
      <c r="G102" s="3"/>
      <c r="H102" s="3">
        <v>13.87</v>
      </c>
      <c r="I102" s="3">
        <v>13.87</v>
      </c>
      <c r="J102" s="3">
        <v>15.51</v>
      </c>
      <c r="K102" s="6">
        <v>0.28999999999999998</v>
      </c>
      <c r="L102" s="6"/>
      <c r="M102" s="6"/>
      <c r="N102" s="6">
        <f t="shared" si="10"/>
        <v>15.799999999999999</v>
      </c>
      <c r="O102" s="6">
        <v>15.95</v>
      </c>
      <c r="P102" s="6">
        <f t="shared" si="9"/>
        <v>5.3164077302008339</v>
      </c>
      <c r="Q102" s="6">
        <v>0.55000000000000004</v>
      </c>
      <c r="R102" s="6"/>
      <c r="S102" s="6">
        <f t="shared" si="11"/>
        <v>16.4285</v>
      </c>
      <c r="T102" s="21">
        <f t="shared" si="12"/>
        <v>17.397781499999997</v>
      </c>
      <c r="U102" s="21">
        <f t="shared" si="13"/>
        <v>17.967781499999997</v>
      </c>
      <c r="V102" s="21">
        <f t="shared" si="14"/>
        <v>19.944237465</v>
      </c>
      <c r="W102" s="22">
        <f t="shared" si="15"/>
        <v>22.469177928069001</v>
      </c>
      <c r="X102" s="22">
        <f t="shared" si="16"/>
        <v>25.232886813221487</v>
      </c>
      <c r="Y102" s="22">
        <v>26.2</v>
      </c>
      <c r="Z102" s="21"/>
      <c r="AA102" s="21"/>
      <c r="AB102" s="22">
        <v>5.43</v>
      </c>
      <c r="AC102" s="21">
        <v>0.56999999999999995</v>
      </c>
      <c r="AD102" s="22">
        <f t="shared" si="17"/>
        <v>31.63</v>
      </c>
      <c r="AE102" s="22"/>
      <c r="AF102" s="27"/>
      <c r="AG102" s="24"/>
      <c r="AH102" s="40"/>
      <c r="AI102" s="24"/>
      <c r="AJ102" s="24"/>
      <c r="AK102" s="24"/>
      <c r="AL102" s="24"/>
      <c r="AM102" s="24"/>
      <c r="AN102" s="24"/>
    </row>
    <row r="103" spans="2:40" x14ac:dyDescent="0.25">
      <c r="B103" s="3" t="s">
        <v>44</v>
      </c>
      <c r="C103" s="5" t="s">
        <v>45</v>
      </c>
      <c r="D103" s="8">
        <v>1234.2</v>
      </c>
      <c r="E103" s="6"/>
      <c r="F103" s="6"/>
      <c r="G103" s="3"/>
      <c r="H103" s="3"/>
      <c r="I103" s="3">
        <v>18.84</v>
      </c>
      <c r="J103" s="7">
        <v>21.37</v>
      </c>
      <c r="K103" s="6">
        <v>2.58</v>
      </c>
      <c r="L103" s="6">
        <v>0.55000000000000004</v>
      </c>
      <c r="M103" s="6"/>
      <c r="N103" s="6">
        <f t="shared" si="10"/>
        <v>24.500000000000004</v>
      </c>
      <c r="O103" s="6">
        <v>21.98</v>
      </c>
      <c r="P103" s="6">
        <f t="shared" si="9"/>
        <v>1.1367687570896126</v>
      </c>
      <c r="Q103" s="6">
        <v>0.55000000000000004</v>
      </c>
      <c r="R103" s="6"/>
      <c r="S103" s="6">
        <f t="shared" si="11"/>
        <v>22.639400000000002</v>
      </c>
      <c r="T103" s="6">
        <f t="shared" si="12"/>
        <v>23.975124600000001</v>
      </c>
      <c r="U103" s="21">
        <f t="shared" si="13"/>
        <v>24.545124600000001</v>
      </c>
      <c r="V103" s="21">
        <f t="shared" si="14"/>
        <v>27.245088306000003</v>
      </c>
      <c r="W103" s="22">
        <v>30.7</v>
      </c>
      <c r="X103" s="22">
        <f t="shared" si="16"/>
        <v>34.476100000000002</v>
      </c>
      <c r="Y103" s="22">
        <v>34.479999999999997</v>
      </c>
      <c r="Z103" s="6">
        <v>0.75</v>
      </c>
      <c r="AA103" s="6"/>
      <c r="AB103" s="22">
        <v>2.5</v>
      </c>
      <c r="AC103" s="6">
        <v>0.56999999999999995</v>
      </c>
      <c r="AD103" s="22">
        <f t="shared" si="17"/>
        <v>37.729999999999997</v>
      </c>
      <c r="AE103" s="22"/>
      <c r="AF103" s="27"/>
      <c r="AG103" s="24"/>
      <c r="AH103" s="40"/>
      <c r="AI103" s="24"/>
      <c r="AJ103" s="24"/>
      <c r="AK103" s="24"/>
      <c r="AL103" s="24"/>
      <c r="AM103" s="24"/>
      <c r="AN103" s="24"/>
    </row>
    <row r="104" spans="2:40" x14ac:dyDescent="0.25">
      <c r="B104" s="3" t="s">
        <v>9</v>
      </c>
      <c r="C104" s="5">
        <v>4</v>
      </c>
      <c r="D104" s="8">
        <v>617.29999999999995</v>
      </c>
      <c r="E104" s="6">
        <v>13.18</v>
      </c>
      <c r="F104" s="6"/>
      <c r="G104" s="3"/>
      <c r="H104" s="3">
        <v>13.87</v>
      </c>
      <c r="I104" s="3">
        <v>13.87</v>
      </c>
      <c r="J104" s="3">
        <v>15.51</v>
      </c>
      <c r="K104" s="6">
        <v>0.28999999999999998</v>
      </c>
      <c r="L104" s="6"/>
      <c r="M104" s="6"/>
      <c r="N104" s="6">
        <f t="shared" si="10"/>
        <v>15.799999999999999</v>
      </c>
      <c r="O104" s="6">
        <v>15.95</v>
      </c>
      <c r="P104" s="6">
        <f t="shared" si="9"/>
        <v>2.2728009071764137</v>
      </c>
      <c r="Q104" s="6">
        <v>0.55000000000000004</v>
      </c>
      <c r="R104" s="6"/>
      <c r="S104" s="6">
        <f t="shared" si="11"/>
        <v>16.4285</v>
      </c>
      <c r="T104" s="21">
        <f t="shared" si="12"/>
        <v>17.397781499999997</v>
      </c>
      <c r="U104" s="21">
        <f t="shared" si="13"/>
        <v>17.967781499999997</v>
      </c>
      <c r="V104" s="21">
        <f t="shared" si="14"/>
        <v>19.944237465</v>
      </c>
      <c r="W104" s="22">
        <f t="shared" si="15"/>
        <v>22.469177928069001</v>
      </c>
      <c r="X104" s="22">
        <f t="shared" si="16"/>
        <v>25.232886813221487</v>
      </c>
      <c r="Y104" s="22">
        <v>25.23</v>
      </c>
      <c r="Z104" s="21"/>
      <c r="AA104" s="21"/>
      <c r="AB104" s="22">
        <v>15</v>
      </c>
      <c r="AC104" s="21">
        <v>0.56999999999999995</v>
      </c>
      <c r="AD104" s="22">
        <f t="shared" si="17"/>
        <v>40.230000000000004</v>
      </c>
      <c r="AE104" s="22"/>
      <c r="AF104" s="27"/>
      <c r="AG104" s="24"/>
      <c r="AH104" s="40"/>
      <c r="AI104" s="24"/>
      <c r="AJ104" s="24"/>
      <c r="AK104" s="24"/>
      <c r="AL104" s="24"/>
      <c r="AM104" s="24"/>
      <c r="AN104" s="24"/>
    </row>
    <row r="105" spans="2:40" x14ac:dyDescent="0.25">
      <c r="B105" s="3" t="s">
        <v>9</v>
      </c>
      <c r="C105" s="5">
        <v>5</v>
      </c>
      <c r="D105" s="8">
        <v>625.1</v>
      </c>
      <c r="E105" s="6">
        <v>12.44</v>
      </c>
      <c r="F105" s="6"/>
      <c r="G105" s="3"/>
      <c r="H105" s="3">
        <v>13.87</v>
      </c>
      <c r="I105" s="3">
        <v>13.87</v>
      </c>
      <c r="J105" s="3">
        <v>15.51</v>
      </c>
      <c r="K105" s="6">
        <v>2.08</v>
      </c>
      <c r="L105" s="6"/>
      <c r="M105" s="6"/>
      <c r="N105" s="6">
        <f t="shared" si="10"/>
        <v>17.59</v>
      </c>
      <c r="O105" s="6">
        <v>15.95</v>
      </c>
      <c r="P105" s="6">
        <f t="shared" si="9"/>
        <v>2.2444408894576866</v>
      </c>
      <c r="Q105" s="6">
        <v>0.55000000000000004</v>
      </c>
      <c r="R105" s="6"/>
      <c r="S105" s="6">
        <f t="shared" si="11"/>
        <v>16.4285</v>
      </c>
      <c r="T105" s="21">
        <f t="shared" si="12"/>
        <v>17.397781499999997</v>
      </c>
      <c r="U105" s="21">
        <f t="shared" si="13"/>
        <v>17.967781499999997</v>
      </c>
      <c r="V105" s="21">
        <f t="shared" si="14"/>
        <v>19.944237465</v>
      </c>
      <c r="W105" s="22">
        <f t="shared" si="15"/>
        <v>22.469177928069001</v>
      </c>
      <c r="X105" s="22">
        <f t="shared" si="16"/>
        <v>25.232886813221487</v>
      </c>
      <c r="Y105" s="22">
        <v>25.23</v>
      </c>
      <c r="Z105" s="21"/>
      <c r="AA105" s="21"/>
      <c r="AB105" s="22">
        <v>20</v>
      </c>
      <c r="AC105" s="21">
        <v>0.56999999999999995</v>
      </c>
      <c r="AD105" s="22">
        <f t="shared" si="17"/>
        <v>45.230000000000004</v>
      </c>
      <c r="AE105" s="22"/>
      <c r="AF105" s="27"/>
      <c r="AG105" s="24"/>
      <c r="AH105" s="40"/>
      <c r="AI105" s="24"/>
      <c r="AJ105" s="24"/>
      <c r="AK105" s="24"/>
      <c r="AL105" s="24"/>
      <c r="AM105" s="24"/>
      <c r="AN105" s="24"/>
    </row>
    <row r="106" spans="2:40" x14ac:dyDescent="0.25">
      <c r="B106" s="3" t="s">
        <v>9</v>
      </c>
      <c r="C106" s="5">
        <v>7</v>
      </c>
      <c r="D106" s="8">
        <v>579.20000000000005</v>
      </c>
      <c r="E106" s="6">
        <v>15.24</v>
      </c>
      <c r="F106" s="6"/>
      <c r="G106" s="3"/>
      <c r="H106" s="3">
        <v>16.47</v>
      </c>
      <c r="I106" s="3">
        <v>16.239999999999998</v>
      </c>
      <c r="J106" s="7">
        <v>15.51</v>
      </c>
      <c r="K106" s="6">
        <v>3.9</v>
      </c>
      <c r="L106" s="6"/>
      <c r="M106" s="6"/>
      <c r="N106" s="6">
        <f t="shared" si="10"/>
        <v>19.41</v>
      </c>
      <c r="O106" s="6">
        <v>15.95</v>
      </c>
      <c r="P106" s="6">
        <f t="shared" ref="P106:P118" si="18">1403/D106</f>
        <v>2.4223066298342539</v>
      </c>
      <c r="Q106" s="6">
        <v>0.55000000000000004</v>
      </c>
      <c r="R106" s="6"/>
      <c r="S106" s="6">
        <v>19.41</v>
      </c>
      <c r="T106" s="6">
        <f t="shared" si="12"/>
        <v>20.55519</v>
      </c>
      <c r="U106" s="21">
        <f t="shared" si="13"/>
        <v>21.12519</v>
      </c>
      <c r="V106" s="21">
        <f t="shared" si="14"/>
        <v>23.448960900000003</v>
      </c>
      <c r="W106" s="22">
        <f t="shared" si="15"/>
        <v>26.417599349940005</v>
      </c>
      <c r="X106" s="22">
        <v>29.66</v>
      </c>
      <c r="Y106" s="22">
        <v>29.66</v>
      </c>
      <c r="Z106" s="6"/>
      <c r="AA106" s="6"/>
      <c r="AB106" s="22">
        <v>30</v>
      </c>
      <c r="AC106" s="21">
        <v>0.56999999999999995</v>
      </c>
      <c r="AD106" s="22">
        <f t="shared" si="17"/>
        <v>59.66</v>
      </c>
      <c r="AE106" s="22"/>
      <c r="AF106" s="27"/>
      <c r="AG106" s="24"/>
      <c r="AH106" s="40"/>
      <c r="AI106" s="24"/>
      <c r="AJ106" s="24"/>
      <c r="AK106" s="24"/>
      <c r="AL106" s="24"/>
      <c r="AM106" s="24"/>
      <c r="AN106" s="24"/>
    </row>
    <row r="107" spans="2:40" x14ac:dyDescent="0.25">
      <c r="B107" s="3" t="s">
        <v>37</v>
      </c>
      <c r="C107" s="5">
        <v>3</v>
      </c>
      <c r="D107" s="8">
        <v>341.4</v>
      </c>
      <c r="E107" s="6">
        <v>13.18</v>
      </c>
      <c r="F107" s="6"/>
      <c r="G107" s="3"/>
      <c r="H107" s="3">
        <v>13.87</v>
      </c>
      <c r="I107" s="3">
        <v>13.87</v>
      </c>
      <c r="J107" s="3">
        <v>15.51</v>
      </c>
      <c r="K107" s="6">
        <v>1.39</v>
      </c>
      <c r="L107" s="6"/>
      <c r="M107" s="6"/>
      <c r="N107" s="6">
        <f t="shared" ref="N107:N125" si="19">J107+K107+L107+M107</f>
        <v>16.899999999999999</v>
      </c>
      <c r="O107" s="6">
        <v>15.95</v>
      </c>
      <c r="P107" s="6">
        <f t="shared" si="18"/>
        <v>4.1095489162272996</v>
      </c>
      <c r="Q107" s="6"/>
      <c r="R107" s="6"/>
      <c r="S107" s="6">
        <f t="shared" si="11"/>
        <v>16.4285</v>
      </c>
      <c r="T107" s="21">
        <f t="shared" si="12"/>
        <v>17.397781499999997</v>
      </c>
      <c r="U107" s="21">
        <f t="shared" si="13"/>
        <v>17.967781499999997</v>
      </c>
      <c r="V107" s="21">
        <f t="shared" si="14"/>
        <v>19.944237465</v>
      </c>
      <c r="W107" s="22">
        <f t="shared" si="15"/>
        <v>22.469177928069001</v>
      </c>
      <c r="X107" s="22">
        <f t="shared" si="16"/>
        <v>25.232886813221487</v>
      </c>
      <c r="Y107" s="22">
        <v>26.2</v>
      </c>
      <c r="Z107" s="21"/>
      <c r="AA107" s="21"/>
      <c r="AB107" s="22">
        <v>5.43</v>
      </c>
      <c r="AC107" s="21">
        <v>0.56999999999999995</v>
      </c>
      <c r="AD107" s="22">
        <f t="shared" si="17"/>
        <v>31.63</v>
      </c>
      <c r="AE107" s="22"/>
      <c r="AF107" s="27"/>
      <c r="AG107" s="24"/>
      <c r="AH107" s="40"/>
      <c r="AI107" s="24"/>
      <c r="AJ107" s="24"/>
      <c r="AK107" s="24"/>
      <c r="AL107" s="24"/>
      <c r="AM107" s="24"/>
      <c r="AN107" s="24"/>
    </row>
    <row r="108" spans="2:40" x14ac:dyDescent="0.25">
      <c r="B108" s="3" t="s">
        <v>37</v>
      </c>
      <c r="C108" s="5">
        <v>9</v>
      </c>
      <c r="D108" s="8">
        <v>700.8</v>
      </c>
      <c r="E108" s="6">
        <v>13.18</v>
      </c>
      <c r="F108" s="6"/>
      <c r="G108" s="3"/>
      <c r="H108" s="3">
        <v>13.87</v>
      </c>
      <c r="I108" s="3">
        <v>13.87</v>
      </c>
      <c r="J108" s="3">
        <v>15.51</v>
      </c>
      <c r="K108" s="6">
        <v>2</v>
      </c>
      <c r="L108" s="6"/>
      <c r="M108" s="6"/>
      <c r="N108" s="6">
        <f t="shared" si="19"/>
        <v>17.509999999999998</v>
      </c>
      <c r="O108" s="6">
        <v>15.95</v>
      </c>
      <c r="P108" s="6">
        <f t="shared" si="18"/>
        <v>2.0019977168949774</v>
      </c>
      <c r="Q108" s="6">
        <v>0.55000000000000004</v>
      </c>
      <c r="R108" s="6"/>
      <c r="S108" s="6">
        <f t="shared" si="11"/>
        <v>16.4285</v>
      </c>
      <c r="T108" s="21">
        <f t="shared" si="12"/>
        <v>17.397781499999997</v>
      </c>
      <c r="U108" s="21">
        <f t="shared" si="13"/>
        <v>17.967781499999997</v>
      </c>
      <c r="V108" s="21">
        <f t="shared" si="14"/>
        <v>19.944237465</v>
      </c>
      <c r="W108" s="22">
        <f t="shared" si="15"/>
        <v>22.469177928069001</v>
      </c>
      <c r="X108" s="22">
        <f t="shared" si="16"/>
        <v>25.232886813221487</v>
      </c>
      <c r="Y108" s="22">
        <v>26.2</v>
      </c>
      <c r="Z108" s="21"/>
      <c r="AA108" s="21"/>
      <c r="AB108" s="22">
        <v>5.43</v>
      </c>
      <c r="AC108" s="21">
        <v>0.56999999999999995</v>
      </c>
      <c r="AD108" s="22">
        <f t="shared" si="17"/>
        <v>31.63</v>
      </c>
      <c r="AE108" s="22"/>
      <c r="AF108" s="27"/>
      <c r="AG108" s="24"/>
      <c r="AH108" s="40"/>
      <c r="AI108" s="24"/>
      <c r="AJ108" s="24"/>
      <c r="AK108" s="24"/>
      <c r="AL108" s="24"/>
      <c r="AM108" s="24"/>
      <c r="AN108" s="24"/>
    </row>
    <row r="109" spans="2:40" x14ac:dyDescent="0.25">
      <c r="B109" s="3" t="s">
        <v>37</v>
      </c>
      <c r="C109" s="5">
        <v>11</v>
      </c>
      <c r="D109" s="8">
        <v>568.70000000000005</v>
      </c>
      <c r="E109" s="6">
        <v>13.18</v>
      </c>
      <c r="F109" s="6"/>
      <c r="G109" s="3"/>
      <c r="H109" s="3">
        <v>13.87</v>
      </c>
      <c r="I109" s="3">
        <v>13.87</v>
      </c>
      <c r="J109" s="3">
        <v>15.51</v>
      </c>
      <c r="K109" s="6">
        <v>12.49</v>
      </c>
      <c r="L109" s="6"/>
      <c r="M109" s="6"/>
      <c r="N109" s="6">
        <f t="shared" si="19"/>
        <v>28</v>
      </c>
      <c r="O109" s="6">
        <v>15.95</v>
      </c>
      <c r="P109" s="6">
        <f t="shared" si="18"/>
        <v>2.4670300685774573</v>
      </c>
      <c r="Q109" s="6">
        <v>0.55000000000000004</v>
      </c>
      <c r="R109" s="6"/>
      <c r="S109" s="6">
        <f t="shared" si="11"/>
        <v>16.4285</v>
      </c>
      <c r="T109" s="6">
        <f t="shared" si="12"/>
        <v>17.397781499999997</v>
      </c>
      <c r="U109" s="21">
        <f t="shared" si="13"/>
        <v>17.967781499999997</v>
      </c>
      <c r="V109" s="21">
        <f t="shared" si="14"/>
        <v>19.944237465</v>
      </c>
      <c r="W109" s="22">
        <f t="shared" si="15"/>
        <v>22.469177928069001</v>
      </c>
      <c r="X109" s="22">
        <f t="shared" si="16"/>
        <v>25.232886813221487</v>
      </c>
      <c r="Y109" s="22">
        <v>26.2</v>
      </c>
      <c r="Z109" s="6"/>
      <c r="AA109" s="6"/>
      <c r="AB109" s="22">
        <v>5.43</v>
      </c>
      <c r="AC109" s="6">
        <v>0.56999999999999995</v>
      </c>
      <c r="AD109" s="22">
        <f t="shared" si="17"/>
        <v>31.63</v>
      </c>
      <c r="AE109" s="22"/>
      <c r="AF109" s="27"/>
      <c r="AG109" s="24"/>
      <c r="AH109" s="40"/>
      <c r="AI109" s="24"/>
      <c r="AJ109" s="24"/>
      <c r="AK109" s="24"/>
      <c r="AL109" s="24"/>
      <c r="AM109" s="24"/>
      <c r="AN109" s="24"/>
    </row>
    <row r="110" spans="2:40" x14ac:dyDescent="0.25">
      <c r="B110" s="3" t="s">
        <v>10</v>
      </c>
      <c r="C110" s="5">
        <v>3</v>
      </c>
      <c r="D110" s="8">
        <v>897.4</v>
      </c>
      <c r="E110" s="6">
        <v>12.44</v>
      </c>
      <c r="F110" s="6"/>
      <c r="G110" s="3"/>
      <c r="H110" s="3">
        <v>13.87</v>
      </c>
      <c r="I110" s="3">
        <v>13.87</v>
      </c>
      <c r="J110" s="3">
        <v>15.51</v>
      </c>
      <c r="K110" s="6">
        <v>2</v>
      </c>
      <c r="L110" s="6"/>
      <c r="M110" s="6"/>
      <c r="N110" s="6">
        <f t="shared" si="19"/>
        <v>17.509999999999998</v>
      </c>
      <c r="O110" s="6">
        <v>15.95</v>
      </c>
      <c r="P110" s="6">
        <f t="shared" si="18"/>
        <v>1.5634053933585916</v>
      </c>
      <c r="Q110" s="6">
        <v>0.55000000000000004</v>
      </c>
      <c r="R110" s="6"/>
      <c r="S110" s="6">
        <f t="shared" si="11"/>
        <v>16.4285</v>
      </c>
      <c r="T110" s="21">
        <f t="shared" si="12"/>
        <v>17.397781499999997</v>
      </c>
      <c r="U110" s="21">
        <f t="shared" si="13"/>
        <v>17.967781499999997</v>
      </c>
      <c r="V110" s="21">
        <f t="shared" si="14"/>
        <v>19.944237465</v>
      </c>
      <c r="W110" s="22">
        <f t="shared" si="15"/>
        <v>22.469177928069001</v>
      </c>
      <c r="X110" s="22">
        <f t="shared" si="16"/>
        <v>25.232886813221487</v>
      </c>
      <c r="Y110" s="22">
        <v>26.2</v>
      </c>
      <c r="Z110" s="21"/>
      <c r="AA110" s="21"/>
      <c r="AB110" s="22">
        <v>5.43</v>
      </c>
      <c r="AC110" s="21">
        <v>0.56999999999999995</v>
      </c>
      <c r="AD110" s="22">
        <f t="shared" si="17"/>
        <v>31.63</v>
      </c>
      <c r="AE110" s="22"/>
      <c r="AF110" s="27"/>
      <c r="AG110" s="24"/>
      <c r="AH110" s="40"/>
      <c r="AI110" s="24"/>
      <c r="AJ110" s="24"/>
      <c r="AK110" s="24"/>
      <c r="AL110" s="24"/>
      <c r="AM110" s="24"/>
      <c r="AN110" s="24"/>
    </row>
    <row r="111" spans="2:40" ht="15" x14ac:dyDescent="0.25">
      <c r="B111" s="3" t="s">
        <v>10</v>
      </c>
      <c r="C111" s="5">
        <v>13</v>
      </c>
      <c r="D111" s="8">
        <v>724.2</v>
      </c>
      <c r="E111" s="6">
        <v>13.18</v>
      </c>
      <c r="F111" s="6"/>
      <c r="G111" s="3"/>
      <c r="H111" s="3">
        <v>13.87</v>
      </c>
      <c r="I111" s="3">
        <v>13.87</v>
      </c>
      <c r="J111" s="3">
        <v>15.51</v>
      </c>
      <c r="K111" s="6">
        <v>4.49</v>
      </c>
      <c r="L111" s="6"/>
      <c r="M111" s="6"/>
      <c r="N111" s="6">
        <f t="shared" si="19"/>
        <v>20</v>
      </c>
      <c r="O111" s="6">
        <v>15.95</v>
      </c>
      <c r="P111" s="6">
        <f t="shared" si="18"/>
        <v>1.9373101353217341</v>
      </c>
      <c r="Q111" s="6">
        <v>0.55000000000000004</v>
      </c>
      <c r="R111" s="6"/>
      <c r="S111" s="6">
        <f t="shared" si="11"/>
        <v>16.4285</v>
      </c>
      <c r="T111" s="6">
        <f t="shared" si="12"/>
        <v>17.397781499999997</v>
      </c>
      <c r="U111" s="21">
        <f t="shared" si="13"/>
        <v>17.967781499999997</v>
      </c>
      <c r="V111" s="21">
        <f t="shared" si="14"/>
        <v>19.944237465</v>
      </c>
      <c r="W111" s="22">
        <f t="shared" si="15"/>
        <v>22.469177928069001</v>
      </c>
      <c r="X111" s="22">
        <f t="shared" si="16"/>
        <v>25.232886813221487</v>
      </c>
      <c r="Y111" s="22">
        <v>25.55</v>
      </c>
      <c r="Z111" s="6"/>
      <c r="AA111" s="6"/>
      <c r="AB111" s="22">
        <v>10.83</v>
      </c>
      <c r="AC111" s="6">
        <v>0.56999999999999995</v>
      </c>
      <c r="AD111" s="22">
        <f t="shared" si="17"/>
        <v>36.380000000000003</v>
      </c>
      <c r="AE111" s="22"/>
      <c r="AF111" s="27"/>
      <c r="AG111" s="24"/>
      <c r="AH111" s="42"/>
      <c r="AI111" s="24"/>
      <c r="AJ111" s="24"/>
      <c r="AK111" s="24"/>
      <c r="AL111" s="24"/>
      <c r="AM111" s="24"/>
      <c r="AN111" s="24"/>
    </row>
    <row r="112" spans="2:40" ht="15" x14ac:dyDescent="0.25">
      <c r="B112" s="3" t="s">
        <v>10</v>
      </c>
      <c r="C112" s="5">
        <v>14</v>
      </c>
      <c r="D112" s="8">
        <v>705</v>
      </c>
      <c r="E112" s="6">
        <v>13.18</v>
      </c>
      <c r="F112" s="6"/>
      <c r="G112" s="3"/>
      <c r="H112" s="3">
        <v>13.87</v>
      </c>
      <c r="I112" s="3">
        <v>13.87</v>
      </c>
      <c r="J112" s="3">
        <v>15.51</v>
      </c>
      <c r="K112" s="6">
        <v>1.49</v>
      </c>
      <c r="L112" s="6"/>
      <c r="M112" s="6"/>
      <c r="N112" s="6">
        <f t="shared" si="19"/>
        <v>17</v>
      </c>
      <c r="O112" s="6">
        <v>15.95</v>
      </c>
      <c r="P112" s="6">
        <f t="shared" si="18"/>
        <v>1.9900709219858157</v>
      </c>
      <c r="Q112" s="6">
        <v>0.55000000000000004</v>
      </c>
      <c r="R112" s="6"/>
      <c r="S112" s="6">
        <f t="shared" ref="S112:S125" si="20">O112*1.03</f>
        <v>16.4285</v>
      </c>
      <c r="T112" s="21">
        <f t="shared" si="12"/>
        <v>17.397781499999997</v>
      </c>
      <c r="U112" s="21">
        <f t="shared" si="13"/>
        <v>17.967781499999997</v>
      </c>
      <c r="V112" s="21">
        <f t="shared" si="14"/>
        <v>19.944237465</v>
      </c>
      <c r="W112" s="22">
        <f t="shared" si="15"/>
        <v>22.469177928069001</v>
      </c>
      <c r="X112" s="22">
        <f t="shared" si="16"/>
        <v>25.232886813221487</v>
      </c>
      <c r="Y112" s="22">
        <v>25.55</v>
      </c>
      <c r="Z112" s="21"/>
      <c r="AA112" s="21"/>
      <c r="AB112" s="22">
        <v>11.37</v>
      </c>
      <c r="AC112" s="21">
        <v>0.56999999999999995</v>
      </c>
      <c r="AD112" s="22">
        <f t="shared" si="17"/>
        <v>36.92</v>
      </c>
      <c r="AE112" s="22"/>
      <c r="AF112" s="27"/>
      <c r="AG112" s="24"/>
      <c r="AH112" s="42"/>
      <c r="AI112" s="24"/>
      <c r="AJ112" s="24"/>
      <c r="AK112" s="24"/>
      <c r="AL112" s="24"/>
      <c r="AM112" s="24"/>
      <c r="AN112" s="24"/>
    </row>
    <row r="113" spans="2:40" x14ac:dyDescent="0.25">
      <c r="B113" s="3" t="s">
        <v>11</v>
      </c>
      <c r="C113" s="5">
        <v>2</v>
      </c>
      <c r="D113" s="8">
        <v>96.2</v>
      </c>
      <c r="E113" s="6">
        <v>12.44</v>
      </c>
      <c r="F113" s="6"/>
      <c r="G113" s="3"/>
      <c r="H113" s="3">
        <v>13.87</v>
      </c>
      <c r="I113" s="3">
        <v>13.87</v>
      </c>
      <c r="J113" s="3">
        <v>15.51</v>
      </c>
      <c r="K113" s="6">
        <v>0.28999999999999998</v>
      </c>
      <c r="L113" s="6"/>
      <c r="M113" s="6"/>
      <c r="N113" s="6">
        <f t="shared" si="19"/>
        <v>15.799999999999999</v>
      </c>
      <c r="O113" s="6">
        <v>15.95</v>
      </c>
      <c r="P113" s="6"/>
      <c r="Q113" s="6">
        <v>0.55000000000000004</v>
      </c>
      <c r="R113" s="6"/>
      <c r="S113" s="6">
        <f t="shared" si="20"/>
        <v>16.4285</v>
      </c>
      <c r="T113" s="21">
        <f t="shared" si="12"/>
        <v>17.397781499999997</v>
      </c>
      <c r="U113" s="21">
        <f t="shared" si="13"/>
        <v>17.967781499999997</v>
      </c>
      <c r="V113" s="21">
        <f t="shared" si="14"/>
        <v>19.944237465</v>
      </c>
      <c r="W113" s="22">
        <f t="shared" si="15"/>
        <v>22.469177928069001</v>
      </c>
      <c r="X113" s="22">
        <f t="shared" si="16"/>
        <v>25.232886813221487</v>
      </c>
      <c r="Y113" s="22">
        <v>26.2</v>
      </c>
      <c r="Z113" s="21"/>
      <c r="AA113" s="21"/>
      <c r="AB113" s="22">
        <v>5.43</v>
      </c>
      <c r="AC113" s="21">
        <v>0.56999999999999995</v>
      </c>
      <c r="AD113" s="22">
        <f t="shared" si="17"/>
        <v>31.63</v>
      </c>
      <c r="AE113" s="22"/>
      <c r="AF113" s="27"/>
      <c r="AG113" s="24"/>
      <c r="AH113" s="40"/>
      <c r="AI113" s="24"/>
      <c r="AJ113" s="24"/>
      <c r="AK113" s="24"/>
      <c r="AL113" s="24"/>
      <c r="AM113" s="24"/>
      <c r="AN113" s="24"/>
    </row>
    <row r="114" spans="2:40" x14ac:dyDescent="0.25">
      <c r="B114" s="3" t="s">
        <v>12</v>
      </c>
      <c r="C114" s="5">
        <v>2</v>
      </c>
      <c r="D114" s="8">
        <v>371.2</v>
      </c>
      <c r="E114" s="6">
        <v>17.100000000000001</v>
      </c>
      <c r="F114" s="6"/>
      <c r="G114" s="3"/>
      <c r="H114" s="3">
        <v>18.84</v>
      </c>
      <c r="I114" s="3">
        <v>18.84</v>
      </c>
      <c r="J114" s="7">
        <v>15.51</v>
      </c>
      <c r="K114" s="6">
        <v>0.41</v>
      </c>
      <c r="L114" s="6"/>
      <c r="M114" s="6"/>
      <c r="N114" s="6">
        <f t="shared" si="19"/>
        <v>15.92</v>
      </c>
      <c r="O114" s="6">
        <v>15.95</v>
      </c>
      <c r="P114" s="6"/>
      <c r="Q114" s="6">
        <v>0.55000000000000004</v>
      </c>
      <c r="R114" s="6"/>
      <c r="S114" s="6">
        <f t="shared" si="20"/>
        <v>16.4285</v>
      </c>
      <c r="T114" s="21">
        <f t="shared" si="12"/>
        <v>17.397781499999997</v>
      </c>
      <c r="U114" s="21">
        <f t="shared" si="13"/>
        <v>17.967781499999997</v>
      </c>
      <c r="V114" s="21">
        <f t="shared" si="14"/>
        <v>19.944237465</v>
      </c>
      <c r="W114" s="22">
        <f t="shared" si="15"/>
        <v>22.469177928069001</v>
      </c>
      <c r="X114" s="22">
        <f t="shared" si="16"/>
        <v>25.232886813221487</v>
      </c>
      <c r="Y114" s="22">
        <v>26.2</v>
      </c>
      <c r="Z114" s="21"/>
      <c r="AA114" s="21"/>
      <c r="AB114" s="22">
        <v>5.43</v>
      </c>
      <c r="AC114" s="21">
        <v>0.56999999999999995</v>
      </c>
      <c r="AD114" s="22">
        <f t="shared" si="17"/>
        <v>31.63</v>
      </c>
      <c r="AE114" s="22"/>
      <c r="AF114" s="27"/>
      <c r="AG114" s="24"/>
      <c r="AH114" s="40"/>
      <c r="AI114" s="24"/>
      <c r="AJ114" s="24"/>
      <c r="AK114" s="24"/>
      <c r="AL114" s="24"/>
      <c r="AM114" s="24"/>
      <c r="AN114" s="24"/>
    </row>
    <row r="115" spans="2:40" x14ac:dyDescent="0.25">
      <c r="B115" s="3" t="s">
        <v>12</v>
      </c>
      <c r="C115" s="5">
        <v>3</v>
      </c>
      <c r="D115" s="8">
        <v>251.2</v>
      </c>
      <c r="E115" s="6">
        <v>13.18</v>
      </c>
      <c r="F115" s="6"/>
      <c r="G115" s="3"/>
      <c r="H115" s="3">
        <v>16.47</v>
      </c>
      <c r="I115" s="3">
        <v>18.84</v>
      </c>
      <c r="J115" s="7">
        <v>21.37</v>
      </c>
      <c r="K115" s="6"/>
      <c r="L115" s="6"/>
      <c r="M115" s="6"/>
      <c r="N115" s="6">
        <f t="shared" si="19"/>
        <v>21.37</v>
      </c>
      <c r="O115" s="6">
        <v>21.98</v>
      </c>
      <c r="P115" s="6"/>
      <c r="Q115" s="6">
        <v>0.55000000000000004</v>
      </c>
      <c r="R115" s="6"/>
      <c r="S115" s="6">
        <f t="shared" si="20"/>
        <v>22.639400000000002</v>
      </c>
      <c r="T115" s="21">
        <f t="shared" si="12"/>
        <v>23.975124600000001</v>
      </c>
      <c r="U115" s="21">
        <f t="shared" si="13"/>
        <v>24.545124600000001</v>
      </c>
      <c r="V115" s="21">
        <f t="shared" si="14"/>
        <v>27.245088306000003</v>
      </c>
      <c r="W115" s="22">
        <v>22.47</v>
      </c>
      <c r="X115" s="22">
        <v>29.66</v>
      </c>
      <c r="Y115" s="22">
        <v>29.66</v>
      </c>
      <c r="Z115" s="21"/>
      <c r="AA115" s="21"/>
      <c r="AB115" s="22">
        <v>20</v>
      </c>
      <c r="AC115" s="21">
        <v>0.56999999999999995</v>
      </c>
      <c r="AD115" s="22">
        <f t="shared" si="17"/>
        <v>49.66</v>
      </c>
      <c r="AE115" s="22"/>
      <c r="AF115" s="27"/>
      <c r="AG115" s="24"/>
      <c r="AH115" s="40"/>
      <c r="AI115" s="24"/>
      <c r="AJ115" s="24"/>
      <c r="AK115" s="24"/>
      <c r="AL115" s="24"/>
      <c r="AM115" s="24"/>
      <c r="AN115" s="24"/>
    </row>
    <row r="116" spans="2:40" x14ac:dyDescent="0.25">
      <c r="B116" s="3" t="s">
        <v>12</v>
      </c>
      <c r="C116" s="5">
        <v>5</v>
      </c>
      <c r="D116" s="8">
        <v>283.8</v>
      </c>
      <c r="E116" s="6">
        <v>17.100000000000001</v>
      </c>
      <c r="F116" s="6"/>
      <c r="G116" s="3"/>
      <c r="H116" s="3">
        <v>18.84</v>
      </c>
      <c r="I116" s="3">
        <v>18.84</v>
      </c>
      <c r="J116" s="7">
        <v>21.37</v>
      </c>
      <c r="K116" s="6">
        <v>0.6</v>
      </c>
      <c r="L116" s="6"/>
      <c r="M116" s="6"/>
      <c r="N116" s="6">
        <f t="shared" si="19"/>
        <v>21.970000000000002</v>
      </c>
      <c r="O116" s="6">
        <v>21.98</v>
      </c>
      <c r="P116" s="6"/>
      <c r="Q116" s="6">
        <v>0.55000000000000004</v>
      </c>
      <c r="R116" s="6"/>
      <c r="S116" s="6">
        <f t="shared" si="20"/>
        <v>22.639400000000002</v>
      </c>
      <c r="T116" s="21">
        <f t="shared" si="12"/>
        <v>23.975124600000001</v>
      </c>
      <c r="U116" s="21">
        <f t="shared" si="13"/>
        <v>24.545124600000001</v>
      </c>
      <c r="V116" s="21">
        <f t="shared" si="14"/>
        <v>27.245088306000003</v>
      </c>
      <c r="W116" s="22">
        <v>30.7</v>
      </c>
      <c r="X116" s="22">
        <f t="shared" si="16"/>
        <v>34.476100000000002</v>
      </c>
      <c r="Y116" s="22">
        <v>34.479999999999997</v>
      </c>
      <c r="Z116" s="21"/>
      <c r="AA116" s="21"/>
      <c r="AB116" s="22">
        <v>3</v>
      </c>
      <c r="AC116" s="21">
        <v>0.56999999999999995</v>
      </c>
      <c r="AD116" s="22">
        <f t="shared" si="17"/>
        <v>37.479999999999997</v>
      </c>
      <c r="AE116" s="22"/>
      <c r="AF116" s="27"/>
      <c r="AG116" s="24"/>
      <c r="AH116" s="40"/>
      <c r="AI116" s="24"/>
      <c r="AJ116" s="24"/>
      <c r="AK116" s="24"/>
      <c r="AL116" s="24"/>
      <c r="AM116" s="24"/>
      <c r="AN116" s="24"/>
    </row>
    <row r="117" spans="2:40" x14ac:dyDescent="0.25">
      <c r="B117" s="3" t="s">
        <v>12</v>
      </c>
      <c r="C117" s="5">
        <v>7</v>
      </c>
      <c r="D117" s="8">
        <v>246.5</v>
      </c>
      <c r="E117" s="6">
        <v>12.44</v>
      </c>
      <c r="F117" s="6"/>
      <c r="G117" s="3"/>
      <c r="H117" s="3">
        <v>13.87</v>
      </c>
      <c r="I117" s="3">
        <v>18.84</v>
      </c>
      <c r="J117" s="7">
        <v>21.37</v>
      </c>
      <c r="K117" s="6">
        <v>0.39</v>
      </c>
      <c r="L117" s="6"/>
      <c r="M117" s="6"/>
      <c r="N117" s="6">
        <f t="shared" si="19"/>
        <v>21.76</v>
      </c>
      <c r="O117" s="6">
        <v>21.98</v>
      </c>
      <c r="P117" s="6"/>
      <c r="Q117" s="6">
        <v>0.55000000000000004</v>
      </c>
      <c r="R117" s="6"/>
      <c r="S117" s="6">
        <f t="shared" si="20"/>
        <v>22.639400000000002</v>
      </c>
      <c r="T117" s="21">
        <f t="shared" si="12"/>
        <v>23.975124600000001</v>
      </c>
      <c r="U117" s="21">
        <f t="shared" si="13"/>
        <v>24.545124600000001</v>
      </c>
      <c r="V117" s="21">
        <f t="shared" si="14"/>
        <v>27.245088306000003</v>
      </c>
      <c r="W117" s="22">
        <v>30.7</v>
      </c>
      <c r="X117" s="22">
        <f t="shared" si="16"/>
        <v>34.476100000000002</v>
      </c>
      <c r="Y117" s="22">
        <v>35.15</v>
      </c>
      <c r="Z117" s="21"/>
      <c r="AA117" s="21"/>
      <c r="AB117" s="22">
        <v>5.43</v>
      </c>
      <c r="AC117" s="21">
        <v>0.56999999999999995</v>
      </c>
      <c r="AD117" s="22">
        <f t="shared" si="17"/>
        <v>40.58</v>
      </c>
      <c r="AE117" s="22"/>
      <c r="AF117" s="27"/>
      <c r="AG117" s="24"/>
      <c r="AH117" s="40"/>
      <c r="AI117" s="24"/>
      <c r="AJ117" s="24"/>
      <c r="AK117" s="24"/>
      <c r="AL117" s="24"/>
      <c r="AM117" s="24"/>
      <c r="AN117" s="24"/>
    </row>
    <row r="118" spans="2:40" ht="18" customHeight="1" x14ac:dyDescent="0.25">
      <c r="B118" s="34" t="s">
        <v>12</v>
      </c>
      <c r="C118" s="5">
        <v>13</v>
      </c>
      <c r="D118" s="8">
        <v>1553</v>
      </c>
      <c r="E118" s="6"/>
      <c r="F118" s="6"/>
      <c r="G118" s="3"/>
      <c r="H118" s="3"/>
      <c r="I118" s="3">
        <v>18.84</v>
      </c>
      <c r="J118" s="7">
        <v>21.37</v>
      </c>
      <c r="K118" s="6">
        <v>0.5</v>
      </c>
      <c r="L118" s="6"/>
      <c r="M118" s="6"/>
      <c r="N118" s="6">
        <f t="shared" si="19"/>
        <v>21.87</v>
      </c>
      <c r="O118" s="6">
        <v>21.98</v>
      </c>
      <c r="P118" s="6">
        <f t="shared" si="18"/>
        <v>0.90341274951706374</v>
      </c>
      <c r="Q118" s="6">
        <v>0.55000000000000004</v>
      </c>
      <c r="R118" s="6"/>
      <c r="S118" s="6">
        <f t="shared" si="20"/>
        <v>22.639400000000002</v>
      </c>
      <c r="T118" s="6">
        <f t="shared" si="12"/>
        <v>23.975124600000001</v>
      </c>
      <c r="U118" s="21">
        <f t="shared" si="13"/>
        <v>24.545124600000001</v>
      </c>
      <c r="V118" s="37">
        <f t="shared" si="14"/>
        <v>27.245088306000003</v>
      </c>
      <c r="W118" s="36">
        <v>30.7</v>
      </c>
      <c r="X118" s="36">
        <f t="shared" si="16"/>
        <v>34.476100000000002</v>
      </c>
      <c r="Y118" s="36">
        <v>34.479999999999997</v>
      </c>
      <c r="Z118" s="33"/>
      <c r="AA118" s="33"/>
      <c r="AB118" s="36">
        <v>10</v>
      </c>
      <c r="AC118" s="33">
        <v>0.56999999999999995</v>
      </c>
      <c r="AD118" s="36">
        <f t="shared" si="17"/>
        <v>44.48</v>
      </c>
      <c r="AE118" s="36"/>
      <c r="AF118" s="30"/>
      <c r="AG118" s="24"/>
      <c r="AH118" s="40"/>
      <c r="AI118" s="24"/>
      <c r="AJ118" s="24"/>
      <c r="AK118" s="24"/>
      <c r="AL118" s="24"/>
      <c r="AM118" s="24"/>
      <c r="AN118" s="24"/>
    </row>
    <row r="119" spans="2:40" x14ac:dyDescent="0.25">
      <c r="B119" s="3" t="s">
        <v>38</v>
      </c>
      <c r="C119" s="5">
        <v>2</v>
      </c>
      <c r="D119" s="8">
        <v>612.1</v>
      </c>
      <c r="E119" s="6">
        <v>12.02</v>
      </c>
      <c r="F119" s="6"/>
      <c r="G119" s="3"/>
      <c r="H119" s="3">
        <v>12.62</v>
      </c>
      <c r="I119" s="3">
        <v>13.36</v>
      </c>
      <c r="J119" s="6">
        <v>13.95</v>
      </c>
      <c r="K119" s="6"/>
      <c r="L119" s="6"/>
      <c r="M119" s="6"/>
      <c r="N119" s="6">
        <f t="shared" si="19"/>
        <v>13.95</v>
      </c>
      <c r="O119" s="6">
        <v>14.37</v>
      </c>
      <c r="P119" s="6"/>
      <c r="Q119" s="6"/>
      <c r="R119" s="6"/>
      <c r="S119" s="6">
        <f t="shared" si="20"/>
        <v>14.8011</v>
      </c>
      <c r="T119" s="6">
        <f t="shared" si="12"/>
        <v>15.674364899999999</v>
      </c>
      <c r="U119" s="21">
        <f t="shared" si="13"/>
        <v>16.244364899999997</v>
      </c>
      <c r="V119" s="21">
        <f t="shared" si="14"/>
        <v>18.031245038999998</v>
      </c>
      <c r="W119" s="22">
        <f t="shared" si="15"/>
        <v>20.314000660937399</v>
      </c>
      <c r="X119" s="22">
        <v>25.23</v>
      </c>
      <c r="Y119" s="6">
        <v>25.23</v>
      </c>
      <c r="Z119" s="6"/>
      <c r="AA119" s="6"/>
      <c r="AB119" s="22">
        <v>6.77</v>
      </c>
      <c r="AC119" s="6"/>
      <c r="AD119" s="22">
        <f t="shared" si="17"/>
        <v>32</v>
      </c>
      <c r="AE119" s="22"/>
      <c r="AF119" s="27"/>
      <c r="AG119" s="24"/>
      <c r="AH119" s="40"/>
      <c r="AI119" s="24"/>
      <c r="AJ119" s="24"/>
      <c r="AK119" s="24"/>
      <c r="AL119" s="24"/>
      <c r="AM119" s="24"/>
      <c r="AN119" s="24"/>
    </row>
    <row r="120" spans="2:40" x14ac:dyDescent="0.25">
      <c r="B120" s="3" t="s">
        <v>38</v>
      </c>
      <c r="C120" s="5">
        <v>3</v>
      </c>
      <c r="D120" s="8">
        <v>609.29999999999995</v>
      </c>
      <c r="E120" s="6">
        <v>12.02</v>
      </c>
      <c r="F120" s="6"/>
      <c r="G120" s="3"/>
      <c r="H120" s="3">
        <v>12.62</v>
      </c>
      <c r="I120" s="3">
        <v>12.62</v>
      </c>
      <c r="J120" s="6">
        <v>13.95</v>
      </c>
      <c r="K120" s="6"/>
      <c r="L120" s="6"/>
      <c r="M120" s="6"/>
      <c r="N120" s="6">
        <f t="shared" si="19"/>
        <v>13.95</v>
      </c>
      <c r="O120" s="6">
        <v>14.37</v>
      </c>
      <c r="P120" s="6"/>
      <c r="Q120" s="6"/>
      <c r="R120" s="6"/>
      <c r="S120" s="6">
        <f t="shared" si="20"/>
        <v>14.8011</v>
      </c>
      <c r="T120" s="6">
        <f t="shared" si="12"/>
        <v>15.674364899999999</v>
      </c>
      <c r="U120" s="21">
        <f t="shared" si="13"/>
        <v>16.244364899999997</v>
      </c>
      <c r="V120" s="21">
        <f t="shared" si="14"/>
        <v>18.031245038999998</v>
      </c>
      <c r="W120" s="22">
        <v>22.47</v>
      </c>
      <c r="X120" s="22">
        <f t="shared" si="16"/>
        <v>25.233809999999998</v>
      </c>
      <c r="Y120" s="6">
        <v>26.2</v>
      </c>
      <c r="Z120" s="6"/>
      <c r="AA120" s="6"/>
      <c r="AB120" s="22">
        <v>5.43</v>
      </c>
      <c r="AC120" s="6"/>
      <c r="AD120" s="22">
        <f t="shared" si="17"/>
        <v>31.63</v>
      </c>
      <c r="AE120" s="22"/>
      <c r="AF120" s="27"/>
      <c r="AG120" s="24"/>
      <c r="AH120" s="40"/>
      <c r="AI120" s="24"/>
      <c r="AJ120" s="24"/>
      <c r="AK120" s="24"/>
      <c r="AL120" s="24"/>
      <c r="AM120" s="24"/>
      <c r="AN120" s="24"/>
    </row>
    <row r="121" spans="2:40" x14ac:dyDescent="0.25">
      <c r="B121" s="3" t="s">
        <v>38</v>
      </c>
      <c r="C121" s="5">
        <v>5</v>
      </c>
      <c r="D121" s="8">
        <v>877</v>
      </c>
      <c r="E121" s="6">
        <v>12.02</v>
      </c>
      <c r="F121" s="6"/>
      <c r="G121" s="3"/>
      <c r="H121" s="3">
        <v>12.62</v>
      </c>
      <c r="I121" s="3">
        <v>12.62</v>
      </c>
      <c r="J121" s="6">
        <v>13.95</v>
      </c>
      <c r="K121" s="6"/>
      <c r="L121" s="6"/>
      <c r="M121" s="6"/>
      <c r="N121" s="6">
        <f t="shared" si="19"/>
        <v>13.95</v>
      </c>
      <c r="O121" s="6">
        <v>14.37</v>
      </c>
      <c r="P121" s="6"/>
      <c r="Q121" s="6"/>
      <c r="R121" s="6"/>
      <c r="S121" s="6">
        <f t="shared" si="20"/>
        <v>14.8011</v>
      </c>
      <c r="T121" s="6">
        <f t="shared" si="12"/>
        <v>15.674364899999999</v>
      </c>
      <c r="U121" s="21">
        <f t="shared" si="13"/>
        <v>16.244364899999997</v>
      </c>
      <c r="V121" s="21">
        <f t="shared" si="14"/>
        <v>18.031245038999998</v>
      </c>
      <c r="W121" s="22">
        <v>22.47</v>
      </c>
      <c r="X121" s="22">
        <f t="shared" si="16"/>
        <v>25.233809999999998</v>
      </c>
      <c r="Y121" s="6">
        <v>26.2</v>
      </c>
      <c r="Z121" s="6"/>
      <c r="AA121" s="6"/>
      <c r="AB121" s="22">
        <v>5.43</v>
      </c>
      <c r="AC121" s="6"/>
      <c r="AD121" s="22">
        <f t="shared" si="17"/>
        <v>31.63</v>
      </c>
      <c r="AE121" s="22"/>
      <c r="AF121" s="27"/>
      <c r="AG121" s="24"/>
      <c r="AH121" s="40"/>
      <c r="AI121" s="24"/>
      <c r="AJ121" s="24"/>
      <c r="AK121" s="24"/>
      <c r="AL121" s="24"/>
      <c r="AM121" s="24"/>
      <c r="AN121" s="24"/>
    </row>
    <row r="122" spans="2:40" x14ac:dyDescent="0.25">
      <c r="B122" s="3" t="s">
        <v>38</v>
      </c>
      <c r="C122" s="5">
        <v>6</v>
      </c>
      <c r="D122" s="8">
        <v>732.6</v>
      </c>
      <c r="E122" s="6">
        <v>12.02</v>
      </c>
      <c r="F122" s="6"/>
      <c r="G122" s="3"/>
      <c r="H122" s="3">
        <v>12.62</v>
      </c>
      <c r="I122" s="3">
        <v>12.62</v>
      </c>
      <c r="J122" s="6">
        <v>13.95</v>
      </c>
      <c r="K122" s="6"/>
      <c r="L122" s="6"/>
      <c r="M122" s="6"/>
      <c r="N122" s="6">
        <f t="shared" si="19"/>
        <v>13.95</v>
      </c>
      <c r="O122" s="6">
        <v>14.37</v>
      </c>
      <c r="P122" s="6"/>
      <c r="Q122" s="6"/>
      <c r="R122" s="6"/>
      <c r="S122" s="6">
        <f t="shared" si="20"/>
        <v>14.8011</v>
      </c>
      <c r="T122" s="6">
        <f t="shared" ref="T122:T125" si="21">S122*1.059</f>
        <v>15.674364899999999</v>
      </c>
      <c r="U122" s="21">
        <f t="shared" si="13"/>
        <v>16.244364899999997</v>
      </c>
      <c r="V122" s="21">
        <f t="shared" si="14"/>
        <v>18.031245038999998</v>
      </c>
      <c r="W122" s="22">
        <v>22.47</v>
      </c>
      <c r="X122" s="22">
        <f t="shared" si="16"/>
        <v>25.233809999999998</v>
      </c>
      <c r="Y122" s="6">
        <v>25.23</v>
      </c>
      <c r="Z122" s="6"/>
      <c r="AA122" s="6"/>
      <c r="AB122" s="22">
        <v>4.55</v>
      </c>
      <c r="AC122" s="6"/>
      <c r="AD122" s="22">
        <f t="shared" si="17"/>
        <v>29.78</v>
      </c>
      <c r="AE122" s="22"/>
      <c r="AF122" s="27"/>
      <c r="AG122" s="24"/>
      <c r="AH122" s="40"/>
      <c r="AI122" s="24"/>
      <c r="AJ122" s="24"/>
      <c r="AK122" s="24"/>
      <c r="AL122" s="24"/>
      <c r="AM122" s="24"/>
      <c r="AN122" s="24"/>
    </row>
    <row r="123" spans="2:40" x14ac:dyDescent="0.25">
      <c r="B123" s="3" t="s">
        <v>38</v>
      </c>
      <c r="C123" s="5">
        <v>9</v>
      </c>
      <c r="D123" s="8">
        <v>556.29999999999995</v>
      </c>
      <c r="E123" s="6">
        <v>12.02</v>
      </c>
      <c r="F123" s="6"/>
      <c r="G123" s="3"/>
      <c r="H123" s="3">
        <v>12.62</v>
      </c>
      <c r="I123" s="3">
        <v>12.62</v>
      </c>
      <c r="J123" s="6">
        <v>15.27</v>
      </c>
      <c r="K123" s="6"/>
      <c r="L123" s="6"/>
      <c r="M123" s="6"/>
      <c r="N123" s="6">
        <f t="shared" si="19"/>
        <v>15.27</v>
      </c>
      <c r="O123" s="6">
        <v>14.37</v>
      </c>
      <c r="P123" s="6"/>
      <c r="Q123" s="6"/>
      <c r="R123" s="6"/>
      <c r="S123" s="6">
        <f t="shared" si="20"/>
        <v>14.8011</v>
      </c>
      <c r="T123" s="6">
        <f t="shared" si="21"/>
        <v>15.674364899999999</v>
      </c>
      <c r="U123" s="21">
        <f t="shared" si="13"/>
        <v>16.244364899999997</v>
      </c>
      <c r="V123" s="21">
        <f t="shared" si="14"/>
        <v>18.031245038999998</v>
      </c>
      <c r="W123" s="22">
        <f t="shared" si="15"/>
        <v>20.314000660937399</v>
      </c>
      <c r="X123" s="22">
        <f t="shared" si="16"/>
        <v>22.812622742232698</v>
      </c>
      <c r="Y123" s="6">
        <v>25.23</v>
      </c>
      <c r="Z123" s="6"/>
      <c r="AA123" s="6"/>
      <c r="AB123" s="22">
        <v>15</v>
      </c>
      <c r="AC123" s="6"/>
      <c r="AD123" s="22">
        <f t="shared" si="17"/>
        <v>40.230000000000004</v>
      </c>
      <c r="AE123" s="22"/>
      <c r="AF123" s="27"/>
      <c r="AG123" s="24"/>
      <c r="AH123" s="40"/>
      <c r="AI123" s="24"/>
      <c r="AJ123" s="24"/>
      <c r="AK123" s="24"/>
      <c r="AL123" s="24"/>
      <c r="AM123" s="24"/>
      <c r="AN123" s="24"/>
    </row>
    <row r="124" spans="2:40" x14ac:dyDescent="0.25">
      <c r="B124" s="3" t="s">
        <v>38</v>
      </c>
      <c r="C124" s="5">
        <v>16</v>
      </c>
      <c r="D124" s="8">
        <v>565.79999999999995</v>
      </c>
      <c r="E124" s="6">
        <v>12.02</v>
      </c>
      <c r="F124" s="6"/>
      <c r="G124" s="3"/>
      <c r="H124" s="3">
        <v>12.62</v>
      </c>
      <c r="I124" s="3">
        <v>12.62</v>
      </c>
      <c r="J124" s="6">
        <v>13.95</v>
      </c>
      <c r="K124" s="6"/>
      <c r="L124" s="6"/>
      <c r="M124" s="6"/>
      <c r="N124" s="6">
        <f t="shared" si="19"/>
        <v>13.95</v>
      </c>
      <c r="O124" s="6">
        <v>14.37</v>
      </c>
      <c r="P124" s="6"/>
      <c r="Q124" s="6"/>
      <c r="R124" s="6"/>
      <c r="S124" s="6">
        <f t="shared" si="20"/>
        <v>14.8011</v>
      </c>
      <c r="T124" s="6">
        <f t="shared" si="21"/>
        <v>15.674364899999999</v>
      </c>
      <c r="U124" s="21">
        <f t="shared" si="13"/>
        <v>16.244364899999997</v>
      </c>
      <c r="V124" s="21">
        <f t="shared" si="14"/>
        <v>18.031245038999998</v>
      </c>
      <c r="W124" s="22">
        <v>22.47</v>
      </c>
      <c r="X124" s="22">
        <f t="shared" si="16"/>
        <v>25.233809999999998</v>
      </c>
      <c r="Y124" s="6">
        <v>26.2</v>
      </c>
      <c r="Z124" s="6"/>
      <c r="AA124" s="6"/>
      <c r="AB124" s="22">
        <v>5.43</v>
      </c>
      <c r="AC124" s="6"/>
      <c r="AD124" s="22">
        <f t="shared" si="17"/>
        <v>31.63</v>
      </c>
      <c r="AE124" s="22"/>
      <c r="AF124" s="27"/>
      <c r="AG124" s="24"/>
      <c r="AH124" s="40"/>
      <c r="AI124" s="24"/>
      <c r="AJ124" s="24"/>
      <c r="AK124" s="24"/>
      <c r="AL124" s="24"/>
      <c r="AM124" s="24"/>
      <c r="AN124" s="24"/>
    </row>
    <row r="125" spans="2:40" x14ac:dyDescent="0.25">
      <c r="B125" s="3" t="s">
        <v>39</v>
      </c>
      <c r="C125" s="5">
        <v>7</v>
      </c>
      <c r="D125" s="8">
        <v>559</v>
      </c>
      <c r="E125" s="6">
        <v>12.02</v>
      </c>
      <c r="F125" s="6"/>
      <c r="G125" s="3"/>
      <c r="H125" s="3">
        <v>12.62</v>
      </c>
      <c r="I125" s="3">
        <v>12.62</v>
      </c>
      <c r="J125" s="6">
        <v>15.6</v>
      </c>
      <c r="K125" s="6"/>
      <c r="L125" s="6"/>
      <c r="M125" s="6"/>
      <c r="N125" s="6">
        <f t="shared" si="19"/>
        <v>15.6</v>
      </c>
      <c r="O125" s="6">
        <v>14.37</v>
      </c>
      <c r="P125" s="6"/>
      <c r="Q125" s="6"/>
      <c r="R125" s="6"/>
      <c r="S125" s="6">
        <f t="shared" si="20"/>
        <v>14.8011</v>
      </c>
      <c r="T125" s="6">
        <f t="shared" si="21"/>
        <v>15.674364899999999</v>
      </c>
      <c r="U125" s="21">
        <f t="shared" si="13"/>
        <v>16.244364899999997</v>
      </c>
      <c r="V125" s="21">
        <f t="shared" si="14"/>
        <v>18.031245038999998</v>
      </c>
      <c r="W125" s="22">
        <v>22.47</v>
      </c>
      <c r="X125" s="22">
        <f t="shared" si="16"/>
        <v>25.233809999999998</v>
      </c>
      <c r="Y125" s="6">
        <v>25.23</v>
      </c>
      <c r="Z125" s="6"/>
      <c r="AA125" s="6"/>
      <c r="AB125" s="22">
        <v>15</v>
      </c>
      <c r="AC125" s="6"/>
      <c r="AD125" s="22">
        <f t="shared" si="17"/>
        <v>40.230000000000004</v>
      </c>
      <c r="AE125" s="22"/>
      <c r="AF125" s="27"/>
      <c r="AG125" s="24"/>
      <c r="AH125" s="40"/>
      <c r="AI125" s="24"/>
      <c r="AJ125" s="24"/>
      <c r="AK125" s="24"/>
      <c r="AL125" s="24"/>
      <c r="AM125" s="24"/>
      <c r="AN125" s="24"/>
    </row>
    <row r="126" spans="2:40" x14ac:dyDescent="0.25">
      <c r="B126" s="13"/>
      <c r="C126" s="13"/>
      <c r="D126" s="14">
        <v>83383.5</v>
      </c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5"/>
      <c r="P126" s="15"/>
      <c r="Q126" s="15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25"/>
      <c r="AC126" s="13"/>
      <c r="AD126" s="13"/>
      <c r="AE126" s="13"/>
      <c r="AF126" s="24"/>
      <c r="AG126" s="24"/>
      <c r="AH126" s="40"/>
      <c r="AI126" s="26"/>
      <c r="AJ126" s="26"/>
      <c r="AK126" s="24"/>
      <c r="AL126" s="24"/>
      <c r="AM126" s="24"/>
      <c r="AN126" s="24"/>
    </row>
    <row r="127" spans="2:40" ht="23.25" customHeight="1" thickBot="1" x14ac:dyDescent="0.3">
      <c r="B127" s="19"/>
      <c r="AF127" s="24"/>
      <c r="AG127" s="24"/>
      <c r="AH127" s="40"/>
      <c r="AI127" s="26"/>
      <c r="AJ127" s="26"/>
      <c r="AK127" s="24"/>
      <c r="AL127" s="24"/>
      <c r="AM127" s="24"/>
      <c r="AN127" s="24"/>
    </row>
    <row r="128" spans="2:40" ht="49.5" customHeight="1" thickBot="1" x14ac:dyDescent="0.3">
      <c r="B128" s="20"/>
      <c r="C128" s="23"/>
      <c r="O128" s="16"/>
      <c r="AI128" s="24"/>
    </row>
  </sheetData>
  <mergeCells count="10">
    <mergeCell ref="B66:B67"/>
    <mergeCell ref="C66:C67"/>
    <mergeCell ref="AF20:AG20"/>
    <mergeCell ref="B1:AD1"/>
    <mergeCell ref="B35:B37"/>
    <mergeCell ref="C35:C37"/>
    <mergeCell ref="X37:AB37"/>
    <mergeCell ref="E2:G2"/>
    <mergeCell ref="H2:N2"/>
    <mergeCell ref="O2:R2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2026-09-08T07:15:21Z</dcterms:modified>
</cp:coreProperties>
</file>